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00" activeTab="0"/>
  </bookViews>
  <sheets>
    <sheet name="Tháng 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<sst xmlns="http://schemas.openxmlformats.org/spreadsheetml/2006/main" count="556" uniqueCount="466">
  <si>
    <t>TT</t>
  </si>
  <si>
    <t>Nội dung</t>
  </si>
  <si>
    <t>Nhà tài trợ</t>
  </si>
  <si>
    <t>Số tiền</t>
  </si>
  <si>
    <t>TỔNG</t>
  </si>
  <si>
    <t>Phát 100s cháo cho bn tại căntin</t>
  </si>
  <si>
    <t>Phát 200s cháo cho bn tại căntin</t>
  </si>
  <si>
    <t>Hình thức tài trợ</t>
  </si>
  <si>
    <t>SL bữa cơm</t>
  </si>
  <si>
    <t>SL bữa cháo</t>
  </si>
  <si>
    <t>SL quà</t>
  </si>
  <si>
    <t>SL bệnh nhi nhận tài trợ kinh phí</t>
  </si>
  <si>
    <t>Chùa Chân Tiên</t>
  </si>
  <si>
    <t>CLB Nhân ái Tâm Thanh</t>
  </si>
  <si>
    <t>Phát 100s cơm cho bn tại căntin</t>
  </si>
  <si>
    <t>Trang TBYT</t>
  </si>
  <si>
    <t>Bà Khánh</t>
  </si>
  <si>
    <t>Tài trợ bữa cơm (25.000đ/suất), bữa cháo (10.000đ/suất)</t>
  </si>
  <si>
    <t>Chị Thúy</t>
  </si>
  <si>
    <t>Chùa Thái Cam</t>
  </si>
  <si>
    <t>Nhà hàng Maisonsen</t>
  </si>
  <si>
    <t>Tổng</t>
  </si>
  <si>
    <t>Tài trợ kinh phí điều trị</t>
  </si>
  <si>
    <t>Vật tư - TBYT</t>
  </si>
  <si>
    <t>PHÒNG CÔNG TÁC XÃ HỘI</t>
  </si>
  <si>
    <t>Nhóm Thiện Tâm Hn</t>
  </si>
  <si>
    <t>Phát 800s cháo cho bn tại căntin</t>
  </si>
  <si>
    <t>Phát 300s cháo cho bn tại căntin</t>
  </si>
  <si>
    <t>Chị Mai Bùi</t>
  </si>
  <si>
    <t>Nhóm Anh Thi</t>
  </si>
  <si>
    <t xml:space="preserve">Phát 240s cháo cho bn tại các khoa </t>
  </si>
  <si>
    <t>Phát 200s cơm cho bn tại căntin</t>
  </si>
  <si>
    <t>Cô Hà</t>
  </si>
  <si>
    <t>Nhóm Thiện tâm Thành</t>
  </si>
  <si>
    <t>Phát 600s cháo cho bn tại căntin</t>
  </si>
  <si>
    <t>Quỹ An vui hạnh phúc</t>
  </si>
  <si>
    <t>Phát 100s cơm cho bn tại Khoa Tim mạch, Huyết học</t>
  </si>
  <si>
    <t>Anh Hưng &amp; Anh Phong</t>
  </si>
  <si>
    <t>Hội Chữ Tâm</t>
  </si>
  <si>
    <t>Ngân hàng BIDV</t>
  </si>
  <si>
    <t>TỔNG CỘNG</t>
  </si>
  <si>
    <t>Bữa cơm, cháo</t>
  </si>
  <si>
    <t>TÀI TRỢ KINH PHÍ CHO BN</t>
  </si>
  <si>
    <t>2</t>
  </si>
  <si>
    <t>1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</si>
  <si>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</si>
  <si>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</si>
  <si>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</si>
  <si>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</si>
  <si>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</si>
  <si>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</si>
  <si>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</si>
  <si>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</si>
  <si>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</si>
  <si>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</si>
  <si>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</si>
  <si>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</si>
  <si>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</si>
  <si>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</si>
  <si>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</si>
  <si>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</si>
  <si>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</si>
  <si>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</si>
  <si>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</si>
  <si>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</si>
  <si>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</si>
  <si>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</si>
  <si>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</si>
  <si>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</si>
  <si>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</si>
  <si>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</si>
  <si>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</si>
  <si>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TỔNG CƠM/CHÁO</t>
  </si>
  <si>
    <t>Tổng bệnh nhân</t>
  </si>
  <si>
    <t>(Bằng chữ: ba trăm ba mươi chín triệu đồng chẵn./.)</t>
  </si>
  <si>
    <t>Tặng suất quà (không quy giá trị quà sang tiền, chỉ quy tiền lì xì)</t>
  </si>
  <si>
    <t>Chị Nga ĐTH</t>
  </si>
  <si>
    <t>Thiện Đức</t>
  </si>
  <si>
    <t>Con Đường Vàng</t>
  </si>
  <si>
    <t>Thiện Tâm Hn</t>
  </si>
  <si>
    <t>Kết Nối Yêu Thương</t>
  </si>
  <si>
    <t>Thiện Tâm Thành</t>
  </si>
  <si>
    <t>Công ty Bay</t>
  </si>
  <si>
    <t>Chấp cánh ước mơ</t>
  </si>
  <si>
    <t>Chị Bùi Thu Huyền</t>
  </si>
  <si>
    <t>Quỹ An Vui Hạnh Phúc</t>
  </si>
  <si>
    <t>CLB Trạch Bằng</t>
  </si>
  <si>
    <t>Nhà hàng maison sen</t>
  </si>
  <si>
    <t>Bệnh viện Nhi</t>
  </si>
  <si>
    <t>SL bữa cơm chay</t>
  </si>
  <si>
    <t>anh Tuấn</t>
  </si>
  <si>
    <t>Viags Nội Bài</t>
  </si>
  <si>
    <t>Cienco 4</t>
  </si>
  <si>
    <t>CTĐ Khương Đình</t>
  </si>
  <si>
    <t>Nhịp sống khỏe</t>
  </si>
  <si>
    <t>CLB Tâm Thanh</t>
  </si>
  <si>
    <t>Quỹ Trái Tim Nhân Ái</t>
  </si>
  <si>
    <t>Charter bank</t>
  </si>
  <si>
    <t xml:space="preserve">Hỗ trợ kinh phí điều trị cho 1 bệnh nhân </t>
  </si>
  <si>
    <t>Chị Huyền Thời báo Kinh tế</t>
  </si>
  <si>
    <t>Vì trẻ thơ</t>
  </si>
  <si>
    <t xml:space="preserve">Hỗ trợ sữa công thức hộp 800g cho 3 bệnh nhân </t>
  </si>
  <si>
    <t>Chị Hồng H57</t>
  </si>
  <si>
    <t>Nhóm Tâm Sáng</t>
  </si>
  <si>
    <t>43</t>
  </si>
  <si>
    <t>Mr Lee and Soon</t>
  </si>
  <si>
    <t>CTĐ Phường Khương Thượng</t>
  </si>
  <si>
    <t xml:space="preserve">Tặng  sữa cho bênh nhân  khoa Ung Bướu, </t>
  </si>
  <si>
    <t>Anh Huy</t>
  </si>
  <si>
    <t>Á Hậu Huyền My</t>
  </si>
  <si>
    <t>Trung tâm nhiệt đới Việt Nga</t>
  </si>
  <si>
    <t>Trường MN Đông Mai</t>
  </si>
  <si>
    <t>Chương Trình Mang Âm Nhạc Đến Bệnh Viện</t>
  </si>
  <si>
    <t>Trường Đoàn Thị Điểm</t>
  </si>
  <si>
    <t>Tồng Cty Sakura Vn</t>
  </si>
  <si>
    <t xml:space="preserve">Hỗ trợ kinh phí điều trị cho 40 bệnh nhân </t>
  </si>
  <si>
    <t>Chị Nguyễn Ngọc Diệp</t>
  </si>
  <si>
    <t>Hỗ trợ kinh phí điều trị cho 5 bệnh nhân khó khăn</t>
  </si>
  <si>
    <t xml:space="preserve">Hỗ trợ kinh phí điều trị cho 1 bệnh nhân khó khăn </t>
  </si>
  <si>
    <t xml:space="preserve">Hỗ trợ kinh phí điều trị cho 3 bệnh nhân khó khăn </t>
  </si>
  <si>
    <t xml:space="preserve">Hỗ trợ kinh phí điều trị cho 16 bệnh nhân khó khăn </t>
  </si>
  <si>
    <t>Nhóm Thiện Tâm Thành</t>
  </si>
  <si>
    <t>Chung Cư Nam Trung Yên</t>
  </si>
  <si>
    <t xml:space="preserve">Hỗ trợ kinh phí điều trị cho 2 bệnh nhân khó khăn </t>
  </si>
  <si>
    <t>Nhóm Motor Harley Fullmoon</t>
  </si>
  <si>
    <t>Cty Vàng bạc đá quý MTV Vietinbank</t>
  </si>
  <si>
    <t xml:space="preserve">Hỗ trợ kinh phí điều trị cho 17 bệnh nhân </t>
  </si>
  <si>
    <t>Hỗ trợ kinh phí điều trị cho  bệnh nhân Đinh Văn Sơn</t>
  </si>
  <si>
    <t>Cty Nhật Hoa</t>
  </si>
  <si>
    <t xml:space="preserve">Hỗ trợ kinh phí điều trị cho 15 bệnh nhân khó khăn </t>
  </si>
  <si>
    <t>Anh Ngô Quốc Vinh</t>
  </si>
  <si>
    <t>Nhóm Hát Rong Từ Thiện</t>
  </si>
  <si>
    <t>Hỗ trợ kinh phí điều trị cho  bệnh nhân khó khăn Đồng Thu Huyền</t>
  </si>
  <si>
    <t>Chị Hoa và Chị Hương</t>
  </si>
  <si>
    <t>Bé Vũ Ngọc Khánh Linh</t>
  </si>
  <si>
    <t>Hỗ trợ kinh phí điều trị cho 1 bệnh nhân khó khăn Đỗ mạnh Quang</t>
  </si>
  <si>
    <t>Nguyễn Thị Quỳnh Hoa</t>
  </si>
  <si>
    <t>Nguyễn Thị Quỳnh Hoa và Nguyễn Thị  Luyến</t>
  </si>
  <si>
    <t>Nhóm Vì Nụ Cười trẻ thơ</t>
  </si>
  <si>
    <t xml:space="preserve">Hỗ trợ kinh phí điều trị cho 19 bệnh nhân khó khăn </t>
  </si>
  <si>
    <t>Hỗ trợ kinh phí điều trị cho 1 bệnh nhân khó khăn</t>
  </si>
  <si>
    <t xml:space="preserve">Hỗ trợ kinh phí điều trị cho 20 bệnh nhân khó khăn </t>
  </si>
  <si>
    <t>Gia đình chị Hậu</t>
  </si>
  <si>
    <t>Hỗ trợ kinh phí điều trị cho 2 bệnh nhân khó khăn</t>
  </si>
  <si>
    <t xml:space="preserve">Hỗ trợ kinh phí điều trị cho 28 bệnh nhân khó khăn </t>
  </si>
  <si>
    <t>Hội Thiện Nguyện P.Khương Thượng</t>
  </si>
  <si>
    <t>GĐ cô Nga</t>
  </si>
  <si>
    <t>Hỗ trợ kinh phí điều trị cho 25 bệnh nhân khó khăn</t>
  </si>
  <si>
    <t>Trường MN Bé Ngoan</t>
  </si>
  <si>
    <t>Hỗ trợ kinh phí điều trị cho1 bệnh nhân khó khăn Đặng Thanh Sơn</t>
  </si>
  <si>
    <t>Cty Hải Nam-Mã Thu Hương</t>
  </si>
  <si>
    <t>Hỗ trợ kinh phí điều trị cho1 bệnh nhân khó khăn Nguyễn Tiến Mạnh</t>
  </si>
  <si>
    <t>Ông Nguyễn Phong Toàn</t>
  </si>
  <si>
    <t>Hỗ trợ kinh phí điều trị cho 10 bệnh nhân khó khăn</t>
  </si>
  <si>
    <t xml:space="preserve">Hỗ trợ áo ấm  cho 10 bệnh nhân khó khăn </t>
  </si>
  <si>
    <t>Thiện Tâm Ngọc thụy</t>
  </si>
  <si>
    <t>Hỗ trợ sữa, bánh và quần áo mới choc bệnh nhân các khoa YHCT,PHCN,Tâm Bệnh, Lây1</t>
  </si>
  <si>
    <t>Tặng sữa và bánh ,Vở tô cho bệnh nhân khoa Tâm Bệnh</t>
  </si>
  <si>
    <t xml:space="preserve">Tặng sữa và bánh cho bệnh nhân khoa A2  </t>
  </si>
  <si>
    <t>Nhóm Tâm Đức Long Biên</t>
  </si>
  <si>
    <t>Nhóm Sinh Viên  ĐH Sư Phạm</t>
  </si>
  <si>
    <t>Tặng bỉm và sữa, bánh, đò chơi cho bênh nhân các khoa Sơ sinh, Tiêu Hóa</t>
  </si>
  <si>
    <t>Tặng  sữa  và bánh, mũ  cho bênh nhân  khoa PHCN</t>
  </si>
  <si>
    <t>Nhóm Partytime</t>
  </si>
  <si>
    <t>Tặng quà (thú bông, màu vẽ)</t>
  </si>
  <si>
    <t>GĐ cô Thuần</t>
  </si>
  <si>
    <t>Tặng Mì và sữa cho bn khoa PHCN</t>
  </si>
  <si>
    <t>Bà Guột -Từ Sươn, Bắc Ninh</t>
  </si>
  <si>
    <t>Tặng lì xì cho bệnh nhân các khoa A14</t>
  </si>
  <si>
    <t>.</t>
  </si>
  <si>
    <t>Nhóm Vì trẻ thơ</t>
  </si>
  <si>
    <t>Tặng  sữa  và bánh, mũ  cho bênh nhân  khoa nội tiết, gan mật, Tiêu hóa</t>
  </si>
  <si>
    <t>Chị Ngọc Anh</t>
  </si>
  <si>
    <t>Tặng  sữa  và bánh, mũ  cho bênh nhân  khoa A6, A5</t>
  </si>
  <si>
    <t>Tặng lì xì cho bệnh nhân các khoa HSN</t>
  </si>
  <si>
    <t>Mang Âm Nhạc Đến BV</t>
  </si>
  <si>
    <t>Tặng  quà cho bệnh nhân đang điều trị tại bv</t>
  </si>
  <si>
    <t>Tặng  sữa  và bánh, mũ  cho bênh nhân  khoa Lây</t>
  </si>
  <si>
    <t>Chị Huyền Thiện Đức</t>
  </si>
  <si>
    <t>Tặng 04 hộp sữa chua format và bánh cho bênh nhân  khoa A12,A7, A8, TMH, RHM, THSM, HHDDN, Miễn Dịch</t>
  </si>
  <si>
    <t>Coô Bộ</t>
  </si>
  <si>
    <t>Tặng Mì tôm, Bánh và sữa cho bn khoa CHN, A3, A6</t>
  </si>
  <si>
    <t>ĐH FPT</t>
  </si>
  <si>
    <t>Tặng truyện, vở, bút màu cho bệnh nhân khoa Tâm bệnh, YHCT</t>
  </si>
  <si>
    <t>Tặng 08 thung sữa cho bệnh nhân các khoa A11,A12,A7</t>
  </si>
  <si>
    <t>Chị Lê Hiền</t>
  </si>
  <si>
    <t>Tặng mũ noel cho bênh nhân khoa A14</t>
  </si>
  <si>
    <t>Tặng lì xì cho bênh nhân khoa HSHH</t>
  </si>
  <si>
    <t>Chị Thoa và GĐ</t>
  </si>
  <si>
    <t>Tặng bánh và sữa cho bênh nhân các khoa Thần Kinh</t>
  </si>
  <si>
    <t>Tặng lì xì cho bênh nhân khoa HSCC</t>
  </si>
  <si>
    <t>Tặng đò chơi cho bênh nhân khoa A16</t>
  </si>
  <si>
    <t>SL suất cơm chay</t>
  </si>
  <si>
    <t>SL suất cơm</t>
  </si>
  <si>
    <t>SL suất cháo</t>
  </si>
  <si>
    <t>SL bữa sáng Tết</t>
  </si>
  <si>
    <t>SL suất cơm Tết</t>
  </si>
  <si>
    <t>Nhóm Cô Vinh Hải Phòng</t>
  </si>
  <si>
    <t>Thăm hỏi và hỗ trợ kinh phí điều trị cho bệnh nhân đặc biệt khó khăn Nguyễn Khắc Thái đang điều trị tại khoa HSCC</t>
  </si>
  <si>
    <t>Ông Trần Quốc Đạo - Việt Kiều CANADA</t>
  </si>
  <si>
    <t>Thăm hỏi và hỗ trợ kinh phí điều trị cho 02 bệnh nhân  khó khăn Hà Tiến Phong và Bùi Bình An</t>
  </si>
  <si>
    <t>Học viện Cảnh Sát</t>
  </si>
  <si>
    <t xml:space="preserve">Thăm hỏi và hỗ trợ kinh phí điều trị cho 30 bệnh nhân  khó khăn </t>
  </si>
  <si>
    <t>Kiểm toán nhà nước ngành 1a</t>
  </si>
  <si>
    <t xml:space="preserve">Thăm hỏi và hỗ trợ kinh phí điều trị cho 15 bệnh nhân  khó khăn </t>
  </si>
  <si>
    <t>Bảo hiểm quân đội</t>
  </si>
  <si>
    <t xml:space="preserve">Thăm hỏi và hỗ trợ kinh phí điều trị cho 100 bệnh nhân  khó khăn </t>
  </si>
  <si>
    <t>Tổng công ty MB Land</t>
  </si>
  <si>
    <t xml:space="preserve">Thăm hỏi và hỗ trợ kinh phí điều trị cho 12 bệnh nhân  khó khăn </t>
  </si>
  <si>
    <t>Trường Mầm Non Bình Minh</t>
  </si>
  <si>
    <t xml:space="preserve">Thăm hỏi và hỗ trợ kinh phí điều trị cho 5 bệnh nhân  khó khăn </t>
  </si>
  <si>
    <t>Công ty VHA</t>
  </si>
  <si>
    <t xml:space="preserve">Thăm hỏi và hỗ trợ kinh phí điều trị cho 20 bệnh nhân  khó khăn </t>
  </si>
  <si>
    <t>Hát rong từ thiện</t>
  </si>
  <si>
    <t>Thăm hỏi và hỗ trợ kinh phí điều trị cho 01 bệnh nhân  khó khăn Đồng Thu Huyền</t>
  </si>
  <si>
    <t>Công ty Thành an</t>
  </si>
  <si>
    <t xml:space="preserve">Thăm hỏi và hỗ trợ kinh phí điều trị cho 10 bệnh nhân  khó khăn </t>
  </si>
  <si>
    <t>Trường MN Vĩnh Hưng</t>
  </si>
  <si>
    <t>Công ty Nông dược II</t>
  </si>
  <si>
    <t xml:space="preserve">Thăm hỏi và hỗ trợ kinh phí điều trị cho 04 bệnh nhân  khó khăn </t>
  </si>
  <si>
    <t>Chương trình ấm áp mùa đông</t>
  </si>
  <si>
    <t xml:space="preserve">Thăm hỏi và hỗ trợ kinh phí điều trị cho 09 bệnh nhân  khó khăn </t>
  </si>
  <si>
    <t>Anh Đức Chị Phương</t>
  </si>
  <si>
    <t xml:space="preserve">Thăm hỏi và hỗ trợ kinh phí điều trị cho 03 bệnh nhân  khó khăn </t>
  </si>
  <si>
    <t>Trường Marie Curie</t>
  </si>
  <si>
    <t xml:space="preserve">Thăm hỏi và hỗ trợ kinh phí điều trị cho 08 bệnh nhân  khó khăn </t>
  </si>
  <si>
    <t>Tâm Sáng</t>
  </si>
  <si>
    <t xml:space="preserve">Thăm hỏi và hỗ trợ kinh phí điều trị cho 02 bệnh nhân  khó khăn </t>
  </si>
  <si>
    <t>Chưx thập đỏ khương Thượng</t>
  </si>
  <si>
    <t>Thăm hỏi và hỗ trợ kinh phí điều trị cho  bệnh nhân  khó khăn Phạm Thị Hồng Sâm</t>
  </si>
  <si>
    <t>Ông Vũ Hoàng Việt</t>
  </si>
  <si>
    <t>Thăm hỏi và hỗ trợ kinh phí điều trị cho bệnh nhân  khó khăn Nguyễn Hà My</t>
  </si>
  <si>
    <t>Khách sạn lan viên</t>
  </si>
  <si>
    <t xml:space="preserve">Thăm hỏi và hỗ trợ kinh phí điều trị cho 05 bệnh nhân  khó khăn </t>
  </si>
  <si>
    <t>Cty Đầu Tư xuất bản HN</t>
  </si>
  <si>
    <t>Dự Án Tôi tử Tế</t>
  </si>
  <si>
    <t xml:space="preserve">Thăm hỏi và hỗ trợ kinh phí điều trị cho 13 bệnh nhân  khó khăn </t>
  </si>
  <si>
    <t>Nhà xuất bản giáo dục</t>
  </si>
  <si>
    <t>Cty Vimoc Việt Nam</t>
  </si>
  <si>
    <t>Cô Đặng Hiền Hòa</t>
  </si>
  <si>
    <t>Công ty Khai Quốc</t>
  </si>
  <si>
    <t>Bà Trần Thị Hà Việt kiều Mỹ và các bạn</t>
  </si>
  <si>
    <t xml:space="preserve">Thăm hỏi và hỗ trợ kinh phí điều trị cho 06 bệnh nhân  khó khăn </t>
  </si>
  <si>
    <t>Công ty Thành Phát</t>
  </si>
  <si>
    <t>Ông Tạ Tương Tấn</t>
  </si>
  <si>
    <t>Cty TNHH Truyền Thông Hồ Huy</t>
  </si>
  <si>
    <t>GD chị Kim Thu</t>
  </si>
  <si>
    <t>Dđoàn Thanh niên NXB Giáo Dục</t>
  </si>
  <si>
    <t>Nhà Báo Lê Bình</t>
  </si>
  <si>
    <t xml:space="preserve">Thăm hỏi và hỗ trợ kinh phí điều trị cho 21 bệnh nhân  khó khăn </t>
  </si>
  <si>
    <t>Trường Vin School</t>
  </si>
  <si>
    <t>Chị Hoa Chị Hương</t>
  </si>
  <si>
    <t>Cty CP Lắp máy điện nước và xây dựng</t>
  </si>
  <si>
    <t>Nhóm Tâm An Lạc</t>
  </si>
  <si>
    <t>Chị Nhung Excimbank</t>
  </si>
  <si>
    <t>Gđ Chị Thanh Hằng và chị Lê Dung</t>
  </si>
  <si>
    <t>Excimbank CN Ba Đình</t>
  </si>
  <si>
    <t xml:space="preserve">Thăm hỏi và hỗ trợ kinh phí điều trị cho 6 bệnh nhân  khó khăn </t>
  </si>
  <si>
    <t>Cty Gia Định</t>
  </si>
  <si>
    <t xml:space="preserve">Thăm hỏi và hỗ trợ kinh phí điều trị cho 2 bệnh nhân  khó khăn </t>
  </si>
  <si>
    <t>Gia đình chị Trịnh Thị Thu Hương</t>
  </si>
  <si>
    <t>Thăm hỏi và hỗ trợ kinh phí điều trị cho bệnh nhân  khó khăn Hoàng Mạnh Hùng</t>
  </si>
  <si>
    <t>BV Phổi TW</t>
  </si>
  <si>
    <t>Thăm hỏi và hỗ trợ kinh phí điều trị cho bệnh nhân  khó khăn Vũ Cao Hà An</t>
  </si>
  <si>
    <t>Gia đình chị Hà và các bạn</t>
  </si>
  <si>
    <t>Ngân hàng ACB</t>
  </si>
  <si>
    <t>Thăm hỏi và hỗ trợ kinh phí điều trị cho bệnh nhân  khó khăn Nguyễn Khắc Thái</t>
  </si>
  <si>
    <t>Thăm hỏi và hỗ trợ kinh phí điều trị cho bệnh nhân  khó khăn TRịnh Ngọc Bé</t>
  </si>
  <si>
    <t>Chị Trường Hoàn</t>
  </si>
  <si>
    <t>Chị Phan Thị Thu Hiền</t>
  </si>
  <si>
    <t>Thăm hỏi và hỗ trợ kinh phí điều trị cho bệnh nhân  khó khăn Tướng Thị Thanh Phương</t>
  </si>
  <si>
    <t>Nhóm Chị Linh và các bạn</t>
  </si>
  <si>
    <t>Cty Hưng Thuận Thành</t>
  </si>
  <si>
    <t>Báo Công An Nhân Dân</t>
  </si>
  <si>
    <t xml:space="preserve">Thăm hỏi và hỗ trợ kinh phí điều trị cho 60 bệnh nhân  khó khăn </t>
  </si>
  <si>
    <t>Gia đình bạ Nhím Leo Bông</t>
  </si>
  <si>
    <t xml:space="preserve">Thăm hỏi và hỗ trợ kinh phí điều trị cho 3 bệnh nhân  khó khăn </t>
  </si>
  <si>
    <t>Gd chị Hà Lê Huyền Trâm</t>
  </si>
  <si>
    <t>Gia Đình ông Vũ Hoàng Việt</t>
  </si>
  <si>
    <t>Phật tử cát linh</t>
  </si>
  <si>
    <t xml:space="preserve">Thăm hỏi và hỗ trợ kinh phí điều trị cho 98 bệnh nhân  khó khăn </t>
  </si>
  <si>
    <t>Nhóm cô Mỹ</t>
  </si>
  <si>
    <t>Gia đình anh Hưng</t>
  </si>
  <si>
    <t>Cty Tnhh Agility</t>
  </si>
  <si>
    <t>Thăm hỏi và hỗ trợ kinh phí điều trị cho  bệnh nhân  khó khăn Hồ Thị Mây</t>
  </si>
  <si>
    <t xml:space="preserve"> Cty TNHH Kiểm toán CPA Vietnam</t>
  </si>
  <si>
    <t>Sùng A Hử</t>
  </si>
  <si>
    <t>Ctrinh Xuân Yêu Thương</t>
  </si>
  <si>
    <t>Chị Hà, Chị Mai, Chị Thủy</t>
  </si>
  <si>
    <t xml:space="preserve">Thăm hỏi và hỗ trợ kinh phí điều trị cho 33 bệnh nhân  khó khăn </t>
  </si>
  <si>
    <t>Nhóm cô Thảo</t>
  </si>
  <si>
    <t>Cty TNHH Shopee</t>
  </si>
  <si>
    <t>CTĐ phường Khương Thượng</t>
  </si>
  <si>
    <t>Thăm hỏi và hỗ trợ kinh phí điều trị cho  bệnh nhân  khó khăn Vũ Thị Hoa</t>
  </si>
  <si>
    <t>Thiện Tâm Hà Nội</t>
  </si>
  <si>
    <t>Chị Phương</t>
  </si>
  <si>
    <t>Mr Lee Boon Shen</t>
  </si>
  <si>
    <t>Thăm hỏi và hỗ trợ kinh phí điều trị cho  bệnh nhân  khó khăn Đinh Văn Sơn</t>
  </si>
  <si>
    <t>BPH trg MN Song Ngữ Hòa Bình</t>
  </si>
  <si>
    <t>Thăm hỏi và hỗ trợ kinh phí điều trị cho  bệnh nhân  khó khăn Sùng A Hử</t>
  </si>
  <si>
    <t>NTT giấu tên</t>
  </si>
  <si>
    <t>Thăm hỏi và hỗ trợ kinh phí điều trị cho bệnh nhân  khó khăn Nguyễn Văn Đạt</t>
  </si>
  <si>
    <t>Chị Quyên Và GĐ</t>
  </si>
  <si>
    <t>Nụ Cười Trẻ Thơ</t>
  </si>
  <si>
    <t>Chi hội phụ nữ Phường Trung Hòa, Trung Yên 1, hà Nội</t>
  </si>
  <si>
    <t>Thăm hỏi và hỗ trợ kinh phí điều trị cho bệnh nhân  khó khăn Hà Thị Như</t>
  </si>
  <si>
    <t>Nhóm FB bác Cầm</t>
  </si>
  <si>
    <t>Thăm hỏi và hỗ trợ kinh phí điều trị cho bệnh nhân  khó khăn Hà Hạo Nhiên</t>
  </si>
  <si>
    <t>Cô Xuân và Cô Thu</t>
  </si>
  <si>
    <t>Thăm hỏi và hỗ trợ kinh phí điều trị cho bệnh nhân  khó khăn Nguyễn Long Trần</t>
  </si>
  <si>
    <t>Các cụ Hưu báo Tiền Phong</t>
  </si>
  <si>
    <t>Thời Báo Kinh Tế</t>
  </si>
  <si>
    <t>Anh Lee Boon Shen</t>
  </si>
  <si>
    <t>Thăm hỏi và hỗ trợ kinh phí điều trị cho bệnh nhân  khó khăn Đinh Văn Sơn</t>
  </si>
  <si>
    <t>Công ty Nhựa Đông Á</t>
  </si>
  <si>
    <t>Trường Đại Học Việt Pháp</t>
  </si>
  <si>
    <t>Anh Phúc Lê</t>
  </si>
  <si>
    <t>Trường TH Lê Quý Đôn</t>
  </si>
  <si>
    <t xml:space="preserve">Thăm hỏi và hỗ trợ kinh phí điều trị cho các bệnh nhân  khó khăn </t>
  </si>
  <si>
    <t>SUẤT QUÀ</t>
  </si>
  <si>
    <t>Thăm hỏi và tặng lì xì cho bệnh nhân các khoa A7,A8, A11, A12 (50.000đ)</t>
  </si>
  <si>
    <t>Trường VinSchool</t>
  </si>
  <si>
    <t>Vì ta cần nhau</t>
  </si>
  <si>
    <t>Chị Dương Kim Khánh</t>
  </si>
  <si>
    <t>Thăm hỏi và tặng 32s lì xì cho bệnh nhân các khoa A11  (200.000đ)</t>
  </si>
  <si>
    <t>Nhóm Nhiếp ảnh</t>
  </si>
  <si>
    <t>Thăm hỏi và tặng 49s lì xì 100.000đ và sữa  cho bệnh nhân các khoa A11, A13</t>
  </si>
  <si>
    <t>Thăm hỏi và tặng 50s lì xì 300.000đ cho bệnh nhân các khoa A7, A8, A9</t>
  </si>
  <si>
    <t>Thăm hỏi và tặng 100s lì xì 200.000đ gấu bông, bánh chưng giò cho bệnh nhân các khoa A11, A13</t>
  </si>
  <si>
    <t>Nhoms Party  Time</t>
  </si>
  <si>
    <t>Thăm hỏi và tặng 175s thú bông cho bênh nhân đang điều trị tại các khoa A16, Truyền nhiễm, TMH- Mắt, RHM, SM, HH Đn3</t>
  </si>
  <si>
    <t>Chị Linh và các bạn</t>
  </si>
  <si>
    <t>Thăm hỏi và tặng 40s bánh chưng giò bánh sữa cho bệnh nhân đang điều trị tại các khoa A9, A11</t>
  </si>
  <si>
    <t>Thăm hỏi và tặng 70s lì xì 100.000đ và bánh</t>
  </si>
  <si>
    <t>Nhóm Chị Thư VNPT</t>
  </si>
  <si>
    <t>Chị Hồng H57 và bạn bè</t>
  </si>
  <si>
    <t>Thăm hỏi và tặng 100s bánh chưng  giò cho bệnh nhân khoa a2</t>
  </si>
  <si>
    <t>Nhóm Sen Hồng</t>
  </si>
  <si>
    <t>Thăm hỏi và tặng 100s bánh chưng  giò cho bệnh nhân khoa A5,A6,A3, CHN, A7, A12</t>
  </si>
  <si>
    <t>Từ thiện Tâm Phật</t>
  </si>
  <si>
    <t>Thăm hỏi và tặng 52s lì xì 200.000đ và bánh kẹo cho bệnh nhân khoa A14</t>
  </si>
  <si>
    <t>San Sẻ yêu thương</t>
  </si>
  <si>
    <t>Thăm hỏi và tặng 500s bánh chưng  giò cho bệnh nhân nhân dịp tết Đinh dậu 2017</t>
  </si>
  <si>
    <t>Cty Thang máy</t>
  </si>
  <si>
    <t>Thăm hỏi và tặng 120s mỗi suất 01vỉ sữa cho bệnh nhân khoa a2</t>
  </si>
  <si>
    <t>Thăm hỏi và tặng 33s lì xì 200.000đ cho bệnh nhân khoa Miễn Dịch</t>
  </si>
  <si>
    <t>Chị Dung For Children</t>
  </si>
  <si>
    <t>Thăm hỏi và tặng 124 chiếc áo dài cho bệnh nhân khoa A7, A14, A8, A12, A11, A13 nhân dịp tết Đinh Dậu</t>
  </si>
  <si>
    <t>Anh chị Đức Phương</t>
  </si>
  <si>
    <t>Thăm hỏi và tặng 65s lì xì 100.000đ và 100bánh chưng giò cho bệnh nhân khoa HSCC</t>
  </si>
  <si>
    <t>Thiện Nguyện Từ Tâm</t>
  </si>
  <si>
    <t>Thăm hỏi và tặng 21s bánh sữa cho bệnh nhân khoa Đttn A</t>
  </si>
  <si>
    <t>Thăm hỏi và tặng 150s bánh chưng giò, cốc inox và sữa cho bệnh nhân khoa  A7, A8, A12, A17, HSN</t>
  </si>
  <si>
    <t>Sàn giao dịch Trần Duy Hưng</t>
  </si>
  <si>
    <t>Thăm hỏi và tặng 50s bánh sữa truyện vở bút màu cho bệnh nhân khoa A3 CHN, A6</t>
  </si>
  <si>
    <t>TH Chu Văn An</t>
  </si>
  <si>
    <t>Thăm hỏi và tặng 35s  lì xì 300.000đ và  sữa  cho bệnh nhân khoa A9</t>
  </si>
  <si>
    <t>Cty Minh khang</t>
  </si>
  <si>
    <t>Thăm hỏi và tặng 3s  lì xì 200.000đ và bánh kẹo sữa  cho bệnh nhân khoa A11</t>
  </si>
  <si>
    <t>Cô Hoa Viện GTVT</t>
  </si>
  <si>
    <t>CẬP NHẬT TÀI TRỢ THÁNG 1.2017</t>
  </si>
  <si>
    <t>Trường THPT Khoa Học Giáo Dục</t>
  </si>
  <si>
    <t>Thăm hỏi và tặng 51s  (lì xì 100.000đ và 2hộp bánh,01 vỉ sữa, 03 bình nước) cho bệnh nhân khoa A9</t>
  </si>
  <si>
    <t>Trung tâm phục vụ hành khách các hãng</t>
  </si>
  <si>
    <t>Thăm hỏi và tặng 60s  (lì xì 300.000đ ) cho bệnh nhân khoa A12,a7</t>
  </si>
  <si>
    <t>Những Bông hoa nhỏ</t>
  </si>
  <si>
    <t>Thăm hỏi và tặng 500s  (bánh kẹo ) cho bệnh nhân khoa HHddn3, TMH -Mắt, RHM, THSM, A16,S2-S8, Truyền nhiễm và tặng 74 suất lì xì 100.000đ cho bệnh nhân Truyền nhiễm</t>
  </si>
  <si>
    <t>Phòng quản lý niêm yết - Sở chứng khoán HN</t>
  </si>
  <si>
    <t>Qũy tấm lòng vàng -Quỹ Bảo trợ trẻ em -BIDV</t>
  </si>
  <si>
    <t>Thăm hỏi và tặng 160s  (bánh kẹo  và lì xì 50.000đ) cho bệnh nhân khoa HSHH, A11, A8,A9, TN1</t>
  </si>
  <si>
    <t>Thăm hỏi và tặng 100s  (bánh kẹo  và lì xì 100.000đ) cho bệnh nhân khoa HSHH, A11, A8,A9, TN1</t>
  </si>
  <si>
    <t>Nhóm chị Yên và các bạn</t>
  </si>
  <si>
    <t>Vì Trẻ thơ</t>
  </si>
  <si>
    <t>Thăm hỏi và tặng 70s (bánh chưng giò, bánh mứt, sữa và lì xì 100.000đ)cho bệnh nhân khoa A14</t>
  </si>
  <si>
    <t>Thăm hỏi và tặng 100s (bánh chưng giò, bánh mứt, sữa và lì xì 50.000đ)cho bệnh nhân khoa  A2, a8</t>
  </si>
  <si>
    <t>Chị Hương</t>
  </si>
  <si>
    <t>Thăm hỏi và tặng 46s (quần áo)cho bệnh nhân khoa  A14</t>
  </si>
  <si>
    <t>Công ty Abb</t>
  </si>
  <si>
    <t>Thăm hỏi và tặng 120s quà( sữa bánh) cho bệnh nhân khoa  A11,A7,A12</t>
  </si>
  <si>
    <t>Cô Vũ Kim Thúy</t>
  </si>
  <si>
    <t>Thăm hỏi và tặng 80s quà(2 lốc sữa) cho bệnh nhân khoa  A14</t>
  </si>
  <si>
    <t>Khối MN quận Hà Đông</t>
  </si>
  <si>
    <t>Thăm hỏi và tặng 100s (1 lốc sữa và lì xì 200.000đ)cho bệnh nhân khoa  Truyền nhiễm 1,2 và Tâm bệnh</t>
  </si>
  <si>
    <t>Lớp 11c1 THPT Đoàn Thị Điểm</t>
  </si>
  <si>
    <t>Nhóm Bà Nhung</t>
  </si>
  <si>
    <t>Thăm hỏi và tặng 23s quà cho bệnh nhân khoa  A12, A7</t>
  </si>
  <si>
    <t>Thăm hỏi và tặng 121s (1 bánh, 1 hộp sữa đặc, đường, cháo ăn liền) cho bệnh nhân khoa A12,A7,A8,A3,CHN</t>
  </si>
  <si>
    <t>Hội thiện tâm Phg Khương Thượng</t>
  </si>
  <si>
    <t>Tôi Tử tế</t>
  </si>
  <si>
    <t>Thăm hỏi và tặng 60s quà(1lốc sữa, bánh, kẹo) cho bệnh nhân khoa  A13</t>
  </si>
  <si>
    <t>Thăm hỏi và tặng 60s quà(1lốc sữa, ) cho bệnh nhân khoa  A14</t>
  </si>
  <si>
    <t>Cô Nga Sài Gòn</t>
  </si>
  <si>
    <t>Thăm hỏi và tặng 53s quà(quần áo) cho bệnh nhân khoa  A5,A6</t>
  </si>
  <si>
    <t>Cty Cp Công nghệ Cao</t>
  </si>
  <si>
    <t>Thăm hỏi và tặng 110s quà(1lốc sữa, bánh, kẹo) cho bệnh nhân khoa  Truyền nhiễm</t>
  </si>
  <si>
    <t>Thăm hỏi và tặng 34s quà(1lốc sữa) cho bệnh nhân khoa  A17</t>
  </si>
  <si>
    <t>Trường THCS Marie curie</t>
  </si>
  <si>
    <t>Thăm hỏi và tặng 60s quà(2lốc sữa) cho bệnh nhân khoa  A16</t>
  </si>
  <si>
    <t>Quỹ Hạnh Phúc cho mọi nhà</t>
  </si>
  <si>
    <t>Thăm hỏi và tặng 300s quà(1lốc sữa, bánh kẹo và lì xì 200.000đ) cho bệnh nhân khoa  A11,A8,A12,A7, Truyền nhiễm, A5,A3,CHN,A2</t>
  </si>
  <si>
    <t>Nhóm Tâm Đức</t>
  </si>
  <si>
    <t>Thăm hỏi và tặng 54s quà(1lốc sữa, lì xì 100.000đ) cho bệnh nhân khoa  HH DDN3, THSM, TMH-Mắt,RHM</t>
  </si>
  <si>
    <t>Anh chị Hoàng Hoa</t>
  </si>
  <si>
    <t>Thăm hỏi và tặng 120s quà(1lốc sữa, quần áo) cho bệnh nhân khoa  A7, A8, A12</t>
  </si>
  <si>
    <t>Thực vật Cái Lân</t>
  </si>
  <si>
    <t>Thăm hỏi và tặng 50s quà(1lốc sữa, dầu ăn, bánh kẹo, lì xì 200.000đ) cho bệnh nhân khoa  Miễn Dịch</t>
  </si>
  <si>
    <t>Gđ Cô Liên</t>
  </si>
  <si>
    <t>Thăm hỏi và tặng 100s quà(1lbịch sữa, 4 gói cháo ăn liền) cho bệnh nhân khoa  HH DDN3, THSM, TMH-Mắt,RHM, Miễn dịch</t>
  </si>
  <si>
    <t>Sacombank</t>
  </si>
  <si>
    <t xml:space="preserve">Thăm hỏi và tặng 32s lì xì (300.000đ) cho bệnh nhân  phòng 314,315,316 khoa  sơ sinh </t>
  </si>
  <si>
    <t>Thăm hỏi và tặng 47s lì xì  200.000đ cho bệnh nhân khoa  HSN</t>
  </si>
  <si>
    <t>Chị Tuyết</t>
  </si>
  <si>
    <t>Thăm hỏi và tặng 90s quà(1lốc sữa, lì xì 50.000đ) cho bệnh nhân khoa  A9, A14</t>
  </si>
  <si>
    <t>Trường QT Global</t>
  </si>
  <si>
    <t>Thăm hỏi và tặng 37s quà(1lốc sữa, bánh, kẹo, đồ chơi) cho bệnh nhân khoa  A17,PHCN</t>
  </si>
  <si>
    <t>Hội dân cư số 4 phường Láng Thượng</t>
  </si>
  <si>
    <t>Thăm hỏi và tặng 30s lì xì 200.000đ cho bệnh nhân khoa  A6</t>
  </si>
  <si>
    <t>Chị Thảo Yên Phụ</t>
  </si>
  <si>
    <t>Thăm hỏi và tặng 150s (lì xì 100.000đ và bánh kẹo) cho bệnh nhân khoa  A14, CHN, A3</t>
  </si>
  <si>
    <t>Cty CP XNK HC và Thiết bị Kim Ngưu</t>
  </si>
  <si>
    <t>Thăm hỏi và tặng 200s (lì xì 100.000đ và 1 vỉ sữa) cho bệnh nhân khoa  A14, CHN, A3</t>
  </si>
  <si>
    <t>Gđ chị Quyên</t>
  </si>
  <si>
    <t>Thăm hỏi và tặng 37s quà(1lốc sữa, bánh, kẹo, chăn ấm) cho bệnh nhân khoa  A7</t>
  </si>
  <si>
    <t>GĐ chị Bích Thiện</t>
  </si>
  <si>
    <t>Thăm hỏi và tặng 50s lì xì  300.000đ cho bệnh nhân khoa  HSN</t>
  </si>
  <si>
    <t>Gđ Chị Hạnh</t>
  </si>
  <si>
    <t>Báo Tuổi trẻ</t>
  </si>
  <si>
    <t>Thăm hỏi và tặng 64s quà ( bánh kẹo và lì xì  500.000đ) cho bệnh nhân khoa  A14, A9</t>
  </si>
  <si>
    <t>Thăm hỏi và tặng 5 thùng sữa cho bnkk (3 vỉ sữa/BNKK)</t>
  </si>
  <si>
    <t>Phát 100s cháo tại căntin</t>
  </si>
  <si>
    <t>Phát 300s cháo tại căntin</t>
  </si>
  <si>
    <t>Chị Hương Phật tử</t>
  </si>
  <si>
    <t xml:space="preserve">Bồ đề tâm </t>
  </si>
  <si>
    <t>Phát 45000s cơm chay, 100 cơm  cho bn tại căntin</t>
  </si>
  <si>
    <t>Anh Hưng</t>
  </si>
  <si>
    <t>Thiện Tâm Ngọc Thụy</t>
  </si>
  <si>
    <t>Phát 100 suất cơm, 100 cháo  cho bn tại căntin</t>
  </si>
  <si>
    <t>Phát 300s cơm chay cho bn tại căntin</t>
  </si>
  <si>
    <t>Amser (Sơn)</t>
  </si>
  <si>
    <t>Chấp Cánh Ước mơ</t>
  </si>
  <si>
    <t>Phát 463s cơm cho bn tại căntin</t>
  </si>
  <si>
    <t>Anh Hoàng</t>
  </si>
  <si>
    <t>Gamer</t>
  </si>
  <si>
    <t>Phát 450s cháo cho bn tại căntin</t>
  </si>
  <si>
    <t>770s cơm cho bnkk</t>
  </si>
  <si>
    <t>Công ty ABB</t>
  </si>
  <si>
    <t>Phát 500s cơm cho bnkk tại căntin</t>
  </si>
  <si>
    <t>Quỹ Thiện Tâm</t>
  </si>
  <si>
    <t>Phát 3979sbữa sáng tết và 7958s cơm tết cho bnkk tại căntin</t>
  </si>
  <si>
    <t>Phát 300s cháocho bn tại căntin</t>
  </si>
  <si>
    <t>Hỗ trợ 2409s cơm cho bnkk</t>
  </si>
  <si>
    <t>Các nhà hảo tâm</t>
  </si>
  <si>
    <t>Trường mầm non Định Công - Hoàng Mai</t>
  </si>
  <si>
    <t>Phát120s cơm tại căntin</t>
  </si>
  <si>
    <t>Cienco1</t>
  </si>
  <si>
    <t>Con đường vàng</t>
  </si>
  <si>
    <t>Chị Nga Đài Truyền Hình</t>
  </si>
  <si>
    <t>em Minh</t>
  </si>
  <si>
    <t>Tổng kết</t>
  </si>
  <si>
    <t>cộng</t>
  </si>
  <si>
    <t>Cộng</t>
  </si>
  <si>
    <t>Thiết  bị y tế</t>
  </si>
  <si>
    <t>Vietinbank</t>
  </si>
  <si>
    <t>10 máy thở Ncap và 1 máy thở HFO</t>
  </si>
  <si>
    <t>Chiị Thu và các bạn</t>
  </si>
  <si>
    <t>Thăm hỏi và tặng 362s lì xì  500.000đ cho bệnh nhân khoa  HSN, HSCC,HSHH,A12, A7, A11,A16,A6, Miễn Dịch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</si>
</sst>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</numFmts>
  <fonts count="48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3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sz val="13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9" fontId="2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9" fontId="1" fillId="0" borderId="10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69" fontId="0" fillId="0" borderId="0" xfId="42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69" fontId="1" fillId="33" borderId="10" xfId="42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169" fontId="2" fillId="33" borderId="11" xfId="42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12" borderId="10" xfId="0" applyFont="1" applyFill="1" applyBorder="1" applyAlignment="1">
      <alignment vertical="center" wrapText="1"/>
    </xf>
    <xf numFmtId="0" fontId="1" fillId="12" borderId="10" xfId="0" applyFont="1" applyFill="1" applyBorder="1" applyAlignment="1">
      <alignment horizontal="center" vertical="center" wrapText="1"/>
    </xf>
    <xf numFmtId="169" fontId="1" fillId="12" borderId="10" xfId="42" applyNumberFormat="1" applyFont="1" applyFill="1" applyBorder="1" applyAlignment="1">
      <alignment horizontal="center" vertical="center" wrapText="1"/>
    </xf>
    <xf numFmtId="169" fontId="2" fillId="12" borderId="10" xfId="42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169" fontId="8" fillId="34" borderId="10" xfId="0" applyNumberFormat="1" applyFont="1" applyFill="1" applyBorder="1" applyAlignment="1">
      <alignment/>
    </xf>
    <xf numFmtId="16" fontId="1" fillId="0" borderId="11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169" fontId="1" fillId="0" borderId="10" xfId="42" applyNumberFormat="1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right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center" wrapText="1"/>
    </xf>
    <xf numFmtId="169" fontId="46" fillId="0" borderId="10" xfId="42" applyNumberFormat="1" applyFont="1" applyBorder="1" applyAlignment="1">
      <alignment horizontal="center" vertical="center" wrapText="1"/>
    </xf>
    <xf numFmtId="16" fontId="47" fillId="0" borderId="11" xfId="0" applyNumberFormat="1" applyFont="1" applyBorder="1" applyAlignment="1" quotePrefix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9" fontId="1" fillId="0" borderId="10" xfId="4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9" borderId="13" xfId="0" applyFont="1" applyFill="1" applyBorder="1" applyAlignment="1">
      <alignment vertical="center" wrapText="1"/>
    </xf>
    <xf numFmtId="0" fontId="2" fillId="9" borderId="14" xfId="0" applyFont="1" applyFill="1" applyBorder="1" applyAlignment="1">
      <alignment vertical="center" wrapText="1"/>
    </xf>
    <xf numFmtId="0" fontId="2" fillId="9" borderId="15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9" fontId="0" fillId="0" borderId="10" xfId="0" applyNumberFormat="1" applyBorder="1" applyAlignment="1">
      <alignment/>
    </xf>
    <xf numFmtId="0" fontId="2" fillId="10" borderId="16" xfId="0" applyFont="1" applyFill="1" applyBorder="1" applyAlignment="1">
      <alignment vertical="center" wrapText="1"/>
    </xf>
    <xf numFmtId="0" fontId="1" fillId="10" borderId="16" xfId="0" applyFont="1" applyFill="1" applyBorder="1" applyAlignment="1">
      <alignment vertical="center" wrapText="1"/>
    </xf>
    <xf numFmtId="0" fontId="2" fillId="10" borderId="13" xfId="0" applyFont="1" applyFill="1" applyBorder="1" applyAlignment="1">
      <alignment vertical="center" wrapText="1"/>
    </xf>
    <xf numFmtId="169" fontId="2" fillId="10" borderId="17" xfId="42" applyNumberFormat="1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vertical="center"/>
    </xf>
    <xf numFmtId="169" fontId="1" fillId="33" borderId="10" xfId="42" applyNumberFormat="1" applyFont="1" applyFill="1" applyBorder="1" applyAlignment="1">
      <alignment horizontal="right" vertical="center" wrapText="1"/>
    </xf>
    <xf numFmtId="0" fontId="2" fillId="9" borderId="15" xfId="0" applyFont="1" applyFill="1" applyBorder="1" applyAlignment="1">
      <alignment horizontal="left" vertical="center" wrapText="1"/>
    </xf>
    <xf numFmtId="0" fontId="2" fillId="9" borderId="13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5"/>
  <sheetViews>
    <sheetView tabSelected="1" zoomScalePageLayoutView="0" workbookViewId="0" topLeftCell="A1">
      <pane ySplit="5" topLeftCell="A39" activePane="bottomLeft" state="frozen"/>
      <selection pane="topLeft" activeCell="A1" sqref="A1"/>
      <selection pane="bottomLeft" activeCell="K186" sqref="K186"/>
    </sheetView>
  </sheetViews>
  <sheetFormatPr defaultColWidth="9.140625" defaultRowHeight="12.75"/>
  <cols>
    <col min="1" max="1" width="5.140625" style="0" bestFit="1" customWidth="1"/>
    <col min="2" max="2" width="24.57421875" style="0" customWidth="1"/>
    <col min="3" max="3" width="31.00390625" style="0" customWidth="1"/>
    <col min="4" max="5" width="8.28125" style="0" customWidth="1"/>
    <col min="6" max="8" width="7.57421875" style="0" customWidth="1"/>
    <col min="9" max="9" width="7.00390625" style="0" customWidth="1"/>
    <col min="10" max="10" width="8.00390625" style="0" customWidth="1"/>
    <col min="11" max="11" width="17.140625" style="0" customWidth="1"/>
  </cols>
  <sheetData>
    <row r="2" spans="1:11" ht="22.5">
      <c r="A2" s="64" t="s">
        <v>360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ht="16.5">
      <c r="A4" s="65" t="s">
        <v>0</v>
      </c>
      <c r="B4" s="65" t="s">
        <v>2</v>
      </c>
      <c r="C4" s="65" t="s">
        <v>1</v>
      </c>
      <c r="D4" s="67" t="s">
        <v>7</v>
      </c>
      <c r="E4" s="67"/>
      <c r="F4" s="67"/>
      <c r="G4" s="67"/>
      <c r="H4" s="67"/>
      <c r="I4" s="67"/>
      <c r="J4" s="67"/>
      <c r="K4" s="65" t="s">
        <v>3</v>
      </c>
    </row>
    <row r="5" spans="1:11" ht="115.5">
      <c r="A5" s="66"/>
      <c r="B5" s="66"/>
      <c r="C5" s="66"/>
      <c r="D5" s="2" t="s">
        <v>193</v>
      </c>
      <c r="E5" s="2" t="s">
        <v>192</v>
      </c>
      <c r="F5" s="2" t="s">
        <v>194</v>
      </c>
      <c r="G5" s="2" t="s">
        <v>195</v>
      </c>
      <c r="H5" s="2" t="s">
        <v>196</v>
      </c>
      <c r="I5" s="2" t="s">
        <v>10</v>
      </c>
      <c r="J5" s="2" t="s">
        <v>11</v>
      </c>
      <c r="K5" s="66"/>
    </row>
    <row r="6" spans="1:11" ht="16.5">
      <c r="A6" s="60" t="s">
        <v>41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s="5" customFormat="1" ht="16.5">
      <c r="A7" s="11">
        <v>1</v>
      </c>
      <c r="B7" s="12" t="s">
        <v>16</v>
      </c>
      <c r="C7" s="12" t="s">
        <v>429</v>
      </c>
      <c r="D7" s="12"/>
      <c r="E7" s="12"/>
      <c r="F7" s="12">
        <v>100</v>
      </c>
      <c r="G7" s="12"/>
      <c r="H7" s="12"/>
      <c r="I7" s="12"/>
      <c r="J7" s="11"/>
      <c r="K7" s="13">
        <f aca="true" t="shared" si="0" ref="K7:K39">D7*25000+E7*15000+F7*10000+G7*30000+H7*40000</f>
        <v>1000000</v>
      </c>
    </row>
    <row r="8" spans="1:11" s="5" customFormat="1" ht="16.5">
      <c r="A8" s="11">
        <v>2</v>
      </c>
      <c r="B8" s="12" t="s">
        <v>25</v>
      </c>
      <c r="C8" s="12" t="s">
        <v>430</v>
      </c>
      <c r="D8" s="12"/>
      <c r="E8" s="12"/>
      <c r="F8" s="12">
        <v>300</v>
      </c>
      <c r="G8" s="12"/>
      <c r="H8" s="12"/>
      <c r="I8" s="12"/>
      <c r="J8" s="11"/>
      <c r="K8" s="13">
        <f t="shared" si="0"/>
        <v>3000000</v>
      </c>
    </row>
    <row r="9" spans="1:11" s="5" customFormat="1" ht="16.5">
      <c r="A9" s="11">
        <v>3</v>
      </c>
      <c r="B9" s="12" t="s">
        <v>19</v>
      </c>
      <c r="C9" s="12" t="s">
        <v>34</v>
      </c>
      <c r="D9" s="12"/>
      <c r="E9" s="12"/>
      <c r="F9" s="12">
        <v>600</v>
      </c>
      <c r="G9" s="12"/>
      <c r="H9" s="12"/>
      <c r="I9" s="12"/>
      <c r="J9" s="11"/>
      <c r="K9" s="13">
        <f t="shared" si="0"/>
        <v>6000000</v>
      </c>
    </row>
    <row r="10" spans="1:11" s="5" customFormat="1" ht="16.5">
      <c r="A10" s="11">
        <v>4</v>
      </c>
      <c r="B10" s="12" t="s">
        <v>18</v>
      </c>
      <c r="C10" s="12" t="s">
        <v>5</v>
      </c>
      <c r="D10" s="12"/>
      <c r="E10" s="12"/>
      <c r="F10" s="12">
        <v>100</v>
      </c>
      <c r="G10" s="12"/>
      <c r="H10" s="12"/>
      <c r="I10" s="12"/>
      <c r="J10" s="11"/>
      <c r="K10" s="13">
        <f t="shared" si="0"/>
        <v>1000000</v>
      </c>
    </row>
    <row r="11" spans="1:11" s="5" customFormat="1" ht="16.5">
      <c r="A11" s="11">
        <v>5</v>
      </c>
      <c r="B11" s="12" t="s">
        <v>431</v>
      </c>
      <c r="C11" s="12" t="s">
        <v>5</v>
      </c>
      <c r="D11" s="12"/>
      <c r="E11" s="12"/>
      <c r="F11" s="12">
        <v>100</v>
      </c>
      <c r="G11" s="12"/>
      <c r="H11" s="12"/>
      <c r="I11" s="12"/>
      <c r="J11" s="11"/>
      <c r="K11" s="13">
        <f t="shared" si="0"/>
        <v>1000000</v>
      </c>
    </row>
    <row r="12" spans="1:11" s="5" customFormat="1" ht="16.5">
      <c r="A12" s="11">
        <v>6</v>
      </c>
      <c r="B12" s="12" t="s">
        <v>432</v>
      </c>
      <c r="C12" s="12" t="s">
        <v>6</v>
      </c>
      <c r="D12" s="12"/>
      <c r="E12" s="12"/>
      <c r="F12" s="12">
        <v>200</v>
      </c>
      <c r="G12" s="12"/>
      <c r="H12" s="12"/>
      <c r="I12" s="12"/>
      <c r="J12" s="11"/>
      <c r="K12" s="13">
        <f t="shared" si="0"/>
        <v>2000000</v>
      </c>
    </row>
    <row r="13" spans="1:11" s="47" customFormat="1" ht="33">
      <c r="A13" s="44">
        <v>7</v>
      </c>
      <c r="B13" s="45" t="s">
        <v>28</v>
      </c>
      <c r="C13" s="45" t="s">
        <v>433</v>
      </c>
      <c r="D13" s="45">
        <v>100</v>
      </c>
      <c r="E13" s="45">
        <v>450</v>
      </c>
      <c r="F13" s="45"/>
      <c r="G13" s="45"/>
      <c r="H13" s="45"/>
      <c r="I13" s="45"/>
      <c r="J13" s="44"/>
      <c r="K13" s="46">
        <f t="shared" si="0"/>
        <v>9250000</v>
      </c>
    </row>
    <row r="14" spans="1:11" s="5" customFormat="1" ht="16.5">
      <c r="A14" s="11">
        <v>8</v>
      </c>
      <c r="B14" s="12" t="s">
        <v>29</v>
      </c>
      <c r="C14" s="12" t="s">
        <v>30</v>
      </c>
      <c r="D14" s="12"/>
      <c r="E14" s="12"/>
      <c r="F14" s="12">
        <v>240</v>
      </c>
      <c r="G14" s="12"/>
      <c r="H14" s="12"/>
      <c r="I14" s="12"/>
      <c r="J14" s="11"/>
      <c r="K14" s="13">
        <f t="shared" si="0"/>
        <v>2400000</v>
      </c>
    </row>
    <row r="15" spans="1:11" s="5" customFormat="1" ht="16.5">
      <c r="A15" s="11">
        <v>9</v>
      </c>
      <c r="B15" s="12" t="s">
        <v>434</v>
      </c>
      <c r="C15" s="12" t="s">
        <v>14</v>
      </c>
      <c r="D15" s="12">
        <v>0</v>
      </c>
      <c r="E15" s="12"/>
      <c r="F15" s="12"/>
      <c r="G15" s="12"/>
      <c r="H15" s="12"/>
      <c r="I15" s="12"/>
      <c r="J15" s="11"/>
      <c r="K15" s="13">
        <f t="shared" si="0"/>
        <v>0</v>
      </c>
    </row>
    <row r="16" spans="1:11" s="5" customFormat="1" ht="16.5">
      <c r="A16" s="11">
        <v>10</v>
      </c>
      <c r="B16" s="12" t="s">
        <v>32</v>
      </c>
      <c r="C16" s="12" t="s">
        <v>27</v>
      </c>
      <c r="D16" s="12"/>
      <c r="E16" s="12"/>
      <c r="F16" s="12">
        <v>300</v>
      </c>
      <c r="G16" s="12"/>
      <c r="H16" s="12"/>
      <c r="I16" s="12"/>
      <c r="J16" s="11"/>
      <c r="K16" s="13">
        <f t="shared" si="0"/>
        <v>3000000</v>
      </c>
    </row>
    <row r="17" spans="1:11" s="5" customFormat="1" ht="16.5">
      <c r="A17" s="11">
        <v>11</v>
      </c>
      <c r="B17" s="12" t="s">
        <v>33</v>
      </c>
      <c r="C17" s="12" t="s">
        <v>34</v>
      </c>
      <c r="D17" s="12"/>
      <c r="E17" s="12"/>
      <c r="F17" s="12">
        <v>600</v>
      </c>
      <c r="G17" s="12"/>
      <c r="H17" s="12"/>
      <c r="I17" s="12"/>
      <c r="J17" s="11"/>
      <c r="K17" s="13">
        <f t="shared" si="0"/>
        <v>6000000</v>
      </c>
    </row>
    <row r="18" spans="1:11" s="5" customFormat="1" ht="16.5">
      <c r="A18" s="11">
        <v>12</v>
      </c>
      <c r="B18" s="12" t="s">
        <v>435</v>
      </c>
      <c r="C18" s="12" t="s">
        <v>436</v>
      </c>
      <c r="D18" s="12">
        <v>100</v>
      </c>
      <c r="E18" s="12"/>
      <c r="F18" s="12">
        <v>100</v>
      </c>
      <c r="G18" s="12"/>
      <c r="H18" s="12"/>
      <c r="I18" s="11"/>
      <c r="J18" s="11"/>
      <c r="K18" s="13">
        <f t="shared" si="0"/>
        <v>3500000</v>
      </c>
    </row>
    <row r="19" spans="1:11" s="5" customFormat="1" ht="16.5">
      <c r="A19" s="11">
        <v>13</v>
      </c>
      <c r="B19" s="12" t="s">
        <v>77</v>
      </c>
      <c r="C19" s="12" t="s">
        <v>26</v>
      </c>
      <c r="D19" s="12"/>
      <c r="E19" s="12"/>
      <c r="F19" s="12">
        <v>800</v>
      </c>
      <c r="G19" s="12"/>
      <c r="H19" s="12"/>
      <c r="I19" s="11"/>
      <c r="J19" s="11"/>
      <c r="K19" s="13">
        <f t="shared" si="0"/>
        <v>8000000</v>
      </c>
    </row>
    <row r="20" spans="1:11" s="47" customFormat="1" ht="16.5">
      <c r="A20" s="44">
        <v>14</v>
      </c>
      <c r="B20" s="45" t="s">
        <v>12</v>
      </c>
      <c r="C20" s="45" t="s">
        <v>437</v>
      </c>
      <c r="D20" s="45"/>
      <c r="E20" s="45">
        <v>300</v>
      </c>
      <c r="F20" s="45"/>
      <c r="G20" s="45"/>
      <c r="H20" s="45"/>
      <c r="I20" s="44"/>
      <c r="J20" s="44"/>
      <c r="K20" s="46">
        <f t="shared" si="0"/>
        <v>4500000</v>
      </c>
    </row>
    <row r="21" spans="1:11" s="5" customFormat="1" ht="16.5">
      <c r="A21" s="11">
        <v>15</v>
      </c>
      <c r="B21" s="12" t="s">
        <v>438</v>
      </c>
      <c r="C21" s="12" t="s">
        <v>5</v>
      </c>
      <c r="D21" s="12"/>
      <c r="E21" s="12"/>
      <c r="F21" s="12">
        <v>100</v>
      </c>
      <c r="G21" s="12"/>
      <c r="H21" s="12"/>
      <c r="I21" s="11"/>
      <c r="J21" s="11"/>
      <c r="K21" s="13">
        <f t="shared" si="0"/>
        <v>1000000</v>
      </c>
    </row>
    <row r="22" spans="1:11" s="5" customFormat="1" ht="16.5">
      <c r="A22" s="11">
        <v>16</v>
      </c>
      <c r="B22" s="12" t="s">
        <v>439</v>
      </c>
      <c r="C22" s="12" t="s">
        <v>440</v>
      </c>
      <c r="D22" s="12">
        <v>463</v>
      </c>
      <c r="E22" s="12"/>
      <c r="F22" s="12"/>
      <c r="G22" s="12"/>
      <c r="H22" s="12"/>
      <c r="I22" s="11"/>
      <c r="J22" s="11"/>
      <c r="K22" s="13">
        <f t="shared" si="0"/>
        <v>11575000</v>
      </c>
    </row>
    <row r="23" spans="1:11" s="5" customFormat="1" ht="16.5">
      <c r="A23" s="11">
        <v>17</v>
      </c>
      <c r="B23" s="12" t="s">
        <v>441</v>
      </c>
      <c r="C23" s="12" t="s">
        <v>5</v>
      </c>
      <c r="D23" s="12"/>
      <c r="E23" s="12"/>
      <c r="F23" s="12">
        <v>100</v>
      </c>
      <c r="G23" s="12"/>
      <c r="H23" s="12"/>
      <c r="I23" s="11"/>
      <c r="J23" s="11"/>
      <c r="K23" s="13">
        <f t="shared" si="0"/>
        <v>1000000</v>
      </c>
    </row>
    <row r="24" spans="1:11" s="5" customFormat="1" ht="16.5">
      <c r="A24" s="11">
        <v>18</v>
      </c>
      <c r="B24" s="12" t="s">
        <v>442</v>
      </c>
      <c r="C24" s="12" t="s">
        <v>443</v>
      </c>
      <c r="D24" s="12"/>
      <c r="E24" s="12"/>
      <c r="F24" s="12">
        <v>450</v>
      </c>
      <c r="G24" s="12"/>
      <c r="H24" s="12"/>
      <c r="I24" s="11"/>
      <c r="J24" s="11"/>
      <c r="K24" s="13">
        <f t="shared" si="0"/>
        <v>4500000</v>
      </c>
    </row>
    <row r="25" spans="1:11" s="5" customFormat="1" ht="16.5">
      <c r="A25" s="11">
        <v>19</v>
      </c>
      <c r="B25" s="12" t="s">
        <v>35</v>
      </c>
      <c r="C25" s="12" t="s">
        <v>444</v>
      </c>
      <c r="D25" s="12">
        <v>770</v>
      </c>
      <c r="E25" s="12"/>
      <c r="F25" s="12"/>
      <c r="G25" s="12"/>
      <c r="H25" s="12"/>
      <c r="I25" s="11"/>
      <c r="J25" s="11"/>
      <c r="K25" s="13">
        <f t="shared" si="0"/>
        <v>19250000</v>
      </c>
    </row>
    <row r="26" spans="1:11" s="5" customFormat="1" ht="16.5">
      <c r="A26" s="11">
        <v>20</v>
      </c>
      <c r="B26" s="12" t="s">
        <v>454</v>
      </c>
      <c r="C26" s="12" t="s">
        <v>5</v>
      </c>
      <c r="D26" s="12"/>
      <c r="E26" s="12"/>
      <c r="F26" s="12">
        <v>100</v>
      </c>
      <c r="G26" s="12"/>
      <c r="H26" s="12"/>
      <c r="I26" s="11"/>
      <c r="J26" s="11"/>
      <c r="K26" s="13">
        <f t="shared" si="0"/>
        <v>1000000</v>
      </c>
    </row>
    <row r="27" spans="1:11" s="5" customFormat="1" ht="16.5">
      <c r="A27" s="11">
        <v>21</v>
      </c>
      <c r="B27" s="12" t="s">
        <v>445</v>
      </c>
      <c r="C27" s="12" t="s">
        <v>446</v>
      </c>
      <c r="D27" s="12">
        <v>500</v>
      </c>
      <c r="E27" s="12"/>
      <c r="F27" s="12"/>
      <c r="G27" s="12"/>
      <c r="H27" s="12"/>
      <c r="I27" s="11"/>
      <c r="J27" s="11"/>
      <c r="K27" s="13">
        <f t="shared" si="0"/>
        <v>12500000</v>
      </c>
    </row>
    <row r="28" spans="1:11" s="5" customFormat="1" ht="33">
      <c r="A28" s="11">
        <v>22</v>
      </c>
      <c r="B28" s="12" t="s">
        <v>447</v>
      </c>
      <c r="C28" s="12" t="s">
        <v>448</v>
      </c>
      <c r="D28" s="12"/>
      <c r="E28" s="12"/>
      <c r="F28" s="12"/>
      <c r="G28" s="12">
        <v>3979</v>
      </c>
      <c r="H28" s="12">
        <v>7958</v>
      </c>
      <c r="I28" s="11"/>
      <c r="J28" s="11"/>
      <c r="K28" s="13">
        <f t="shared" si="0"/>
        <v>437690000</v>
      </c>
    </row>
    <row r="29" spans="1:11" s="5" customFormat="1" ht="16.5">
      <c r="A29" s="11">
        <v>23</v>
      </c>
      <c r="B29" s="12" t="s">
        <v>32</v>
      </c>
      <c r="C29" s="12" t="s">
        <v>449</v>
      </c>
      <c r="D29" s="12"/>
      <c r="E29" s="12"/>
      <c r="F29" s="12">
        <v>300</v>
      </c>
      <c r="G29" s="12"/>
      <c r="H29" s="12"/>
      <c r="I29" s="11"/>
      <c r="J29" s="11"/>
      <c r="K29" s="13">
        <f t="shared" si="0"/>
        <v>3000000</v>
      </c>
    </row>
    <row r="30" spans="1:11" s="5" customFormat="1" ht="16.5">
      <c r="A30" s="11">
        <v>24</v>
      </c>
      <c r="B30" s="12" t="s">
        <v>457</v>
      </c>
      <c r="C30" s="12" t="s">
        <v>5</v>
      </c>
      <c r="D30" s="12"/>
      <c r="E30" s="12"/>
      <c r="F30" s="12">
        <v>100</v>
      </c>
      <c r="G30" s="12"/>
      <c r="H30" s="12"/>
      <c r="I30" s="11"/>
      <c r="J30" s="11"/>
      <c r="K30" s="13">
        <f t="shared" si="0"/>
        <v>1000000</v>
      </c>
    </row>
    <row r="31" spans="1:11" s="5" customFormat="1" ht="16.5">
      <c r="A31" s="11">
        <v>25</v>
      </c>
      <c r="B31" s="12"/>
      <c r="C31" s="12"/>
      <c r="D31" s="12"/>
      <c r="E31" s="12"/>
      <c r="F31" s="12"/>
      <c r="G31" s="12"/>
      <c r="H31" s="12"/>
      <c r="I31" s="11"/>
      <c r="J31" s="11"/>
      <c r="K31" s="13">
        <f t="shared" si="0"/>
        <v>0</v>
      </c>
    </row>
    <row r="32" spans="1:11" s="5" customFormat="1" ht="33">
      <c r="A32" s="11">
        <v>26</v>
      </c>
      <c r="B32" s="12" t="s">
        <v>13</v>
      </c>
      <c r="C32" s="12" t="s">
        <v>36</v>
      </c>
      <c r="D32" s="12">
        <v>100</v>
      </c>
      <c r="E32" s="12"/>
      <c r="F32" s="12"/>
      <c r="G32" s="12"/>
      <c r="H32" s="12"/>
      <c r="I32" s="11"/>
      <c r="J32" s="11"/>
      <c r="K32" s="13">
        <f t="shared" si="0"/>
        <v>2500000</v>
      </c>
    </row>
    <row r="33" spans="1:11" s="5" customFormat="1" ht="16.5">
      <c r="A33" s="11">
        <v>27</v>
      </c>
      <c r="B33" s="12"/>
      <c r="C33" s="12"/>
      <c r="D33" s="12"/>
      <c r="E33" s="12"/>
      <c r="F33" s="12"/>
      <c r="G33" s="12"/>
      <c r="H33" s="12"/>
      <c r="I33" s="11"/>
      <c r="J33" s="11"/>
      <c r="K33" s="13">
        <f t="shared" si="0"/>
        <v>0</v>
      </c>
    </row>
    <row r="34" spans="1:11" s="5" customFormat="1" ht="16.5">
      <c r="A34" s="11">
        <v>28</v>
      </c>
      <c r="B34" s="12" t="s">
        <v>94</v>
      </c>
      <c r="C34" s="12" t="s">
        <v>5</v>
      </c>
      <c r="D34" s="12"/>
      <c r="E34" s="12"/>
      <c r="F34" s="12">
        <v>200</v>
      </c>
      <c r="G34" s="12"/>
      <c r="H34" s="12"/>
      <c r="I34" s="11"/>
      <c r="J34" s="11"/>
      <c r="K34" s="13">
        <f t="shared" si="0"/>
        <v>2000000</v>
      </c>
    </row>
    <row r="35" spans="1:11" s="5" customFormat="1" ht="16.5">
      <c r="A35" s="11">
        <v>29</v>
      </c>
      <c r="B35" s="12" t="s">
        <v>20</v>
      </c>
      <c r="C35" s="12" t="s">
        <v>450</v>
      </c>
      <c r="D35" s="12">
        <v>2409</v>
      </c>
      <c r="E35" s="12"/>
      <c r="F35" s="12"/>
      <c r="G35" s="12"/>
      <c r="H35" s="12"/>
      <c r="I35" s="11"/>
      <c r="J35" s="11"/>
      <c r="K35" s="13">
        <f t="shared" si="0"/>
        <v>60225000</v>
      </c>
    </row>
    <row r="36" spans="1:11" s="5" customFormat="1" ht="16.5">
      <c r="A36" s="11">
        <v>30</v>
      </c>
      <c r="B36" s="12" t="s">
        <v>451</v>
      </c>
      <c r="C36" s="12" t="s">
        <v>31</v>
      </c>
      <c r="D36" s="12">
        <v>200</v>
      </c>
      <c r="E36" s="12"/>
      <c r="F36" s="12"/>
      <c r="G36" s="12"/>
      <c r="H36" s="12"/>
      <c r="I36" s="11"/>
      <c r="J36" s="11"/>
      <c r="K36" s="13">
        <f t="shared" si="0"/>
        <v>5000000</v>
      </c>
    </row>
    <row r="37" spans="1:11" s="5" customFormat="1" ht="16.5">
      <c r="A37" s="11">
        <v>31</v>
      </c>
      <c r="B37" s="20" t="s">
        <v>455</v>
      </c>
      <c r="C37" s="12" t="s">
        <v>27</v>
      </c>
      <c r="D37" s="12"/>
      <c r="E37" s="12"/>
      <c r="F37" s="12">
        <v>300</v>
      </c>
      <c r="G37" s="12"/>
      <c r="H37" s="12"/>
      <c r="I37" s="11"/>
      <c r="J37" s="11"/>
      <c r="K37" s="13">
        <f t="shared" si="0"/>
        <v>3000000</v>
      </c>
    </row>
    <row r="38" spans="1:11" s="5" customFormat="1" ht="16.5">
      <c r="A38" s="11">
        <v>36</v>
      </c>
      <c r="B38" s="12" t="s">
        <v>456</v>
      </c>
      <c r="C38" s="12" t="s">
        <v>5</v>
      </c>
      <c r="D38" s="12"/>
      <c r="E38" s="12"/>
      <c r="F38" s="12">
        <v>100</v>
      </c>
      <c r="G38" s="12"/>
      <c r="H38" s="12"/>
      <c r="I38" s="11"/>
      <c r="J38" s="11"/>
      <c r="K38" s="13">
        <f t="shared" si="0"/>
        <v>1000000</v>
      </c>
    </row>
    <row r="39" spans="1:11" s="5" customFormat="1" ht="33">
      <c r="A39" s="11">
        <v>37</v>
      </c>
      <c r="B39" s="12" t="s">
        <v>452</v>
      </c>
      <c r="C39" s="12" t="s">
        <v>453</v>
      </c>
      <c r="D39" s="12">
        <v>120</v>
      </c>
      <c r="E39" s="12"/>
      <c r="F39" s="12"/>
      <c r="G39" s="12"/>
      <c r="H39" s="12"/>
      <c r="I39" s="12"/>
      <c r="J39" s="11"/>
      <c r="K39" s="13">
        <f t="shared" si="0"/>
        <v>3000000</v>
      </c>
    </row>
    <row r="40" spans="1:11" s="5" customFormat="1" ht="16.5">
      <c r="A40" s="16"/>
      <c r="B40" s="19" t="s">
        <v>21</v>
      </c>
      <c r="C40" s="16"/>
      <c r="D40" s="43">
        <f aca="true" t="shared" si="1" ref="D40:K40">SUM(D7:D39)</f>
        <v>4762</v>
      </c>
      <c r="E40" s="43">
        <f t="shared" si="1"/>
        <v>750</v>
      </c>
      <c r="F40" s="43">
        <f t="shared" si="1"/>
        <v>5190</v>
      </c>
      <c r="G40" s="43">
        <f t="shared" si="1"/>
        <v>3979</v>
      </c>
      <c r="H40" s="43">
        <f t="shared" si="1"/>
        <v>7958</v>
      </c>
      <c r="I40" s="43">
        <f t="shared" si="1"/>
        <v>0</v>
      </c>
      <c r="J40" s="43">
        <f t="shared" si="1"/>
        <v>0</v>
      </c>
      <c r="K40" s="18">
        <f t="shared" si="1"/>
        <v>619890000</v>
      </c>
    </row>
    <row r="41" spans="1:11" s="5" customFormat="1" ht="16.5">
      <c r="A41" s="58" t="s">
        <v>461</v>
      </c>
      <c r="B41" s="54"/>
      <c r="C41" s="55"/>
      <c r="D41" s="56"/>
      <c r="E41" s="56"/>
      <c r="F41" s="56"/>
      <c r="G41" s="56"/>
      <c r="H41" s="56"/>
      <c r="I41" s="56"/>
      <c r="J41" s="56"/>
      <c r="K41" s="57"/>
    </row>
    <row r="42" spans="1:11" s="5" customFormat="1" ht="16.5">
      <c r="A42" s="12"/>
      <c r="B42" s="12" t="s">
        <v>462</v>
      </c>
      <c r="C42" s="12" t="s">
        <v>463</v>
      </c>
      <c r="D42" s="12"/>
      <c r="E42" s="12"/>
      <c r="F42" s="12"/>
      <c r="G42" s="12"/>
      <c r="H42" s="12"/>
      <c r="I42" s="12"/>
      <c r="J42" s="12"/>
      <c r="K42" s="59">
        <v>5428000000</v>
      </c>
    </row>
    <row r="43" spans="1:11" ht="16.5" customHeight="1">
      <c r="A43" s="50" t="s">
        <v>22</v>
      </c>
      <c r="B43" s="48"/>
      <c r="C43" s="48"/>
      <c r="D43" s="48"/>
      <c r="E43" s="48"/>
      <c r="F43" s="48"/>
      <c r="G43" s="48"/>
      <c r="H43" s="48"/>
      <c r="I43" s="48"/>
      <c r="J43" s="48"/>
      <c r="K43" s="49"/>
    </row>
    <row r="44" spans="1:11" s="5" customFormat="1" ht="49.5">
      <c r="A44" s="11">
        <v>1</v>
      </c>
      <c r="B44" s="12" t="s">
        <v>197</v>
      </c>
      <c r="C44" s="12" t="s">
        <v>198</v>
      </c>
      <c r="D44" s="12"/>
      <c r="E44" s="12"/>
      <c r="F44" s="12"/>
      <c r="G44" s="12"/>
      <c r="H44" s="12"/>
      <c r="I44" s="12"/>
      <c r="J44" s="11">
        <v>1</v>
      </c>
      <c r="K44" s="13">
        <v>2000000</v>
      </c>
    </row>
    <row r="45" spans="1:11" s="5" customFormat="1" ht="33">
      <c r="A45" s="11">
        <v>2</v>
      </c>
      <c r="B45" s="12" t="s">
        <v>199</v>
      </c>
      <c r="C45" s="12" t="s">
        <v>200</v>
      </c>
      <c r="D45" s="12"/>
      <c r="E45" s="12"/>
      <c r="F45" s="12"/>
      <c r="G45" s="12"/>
      <c r="H45" s="12"/>
      <c r="I45" s="12"/>
      <c r="J45" s="11">
        <v>2</v>
      </c>
      <c r="K45" s="13">
        <v>5000000</v>
      </c>
    </row>
    <row r="46" spans="1:11" s="5" customFormat="1" ht="33">
      <c r="A46" s="11">
        <v>3</v>
      </c>
      <c r="B46" s="12" t="s">
        <v>201</v>
      </c>
      <c r="C46" s="12" t="s">
        <v>202</v>
      </c>
      <c r="D46" s="12"/>
      <c r="E46" s="12"/>
      <c r="F46" s="12"/>
      <c r="G46" s="12"/>
      <c r="H46" s="12"/>
      <c r="I46" s="12"/>
      <c r="J46" s="11">
        <v>30</v>
      </c>
      <c r="K46" s="13">
        <v>15000000</v>
      </c>
    </row>
    <row r="47" spans="1:11" s="5" customFormat="1" ht="33">
      <c r="A47" s="11">
        <v>4</v>
      </c>
      <c r="B47" s="12" t="s">
        <v>203</v>
      </c>
      <c r="C47" s="12" t="s">
        <v>204</v>
      </c>
      <c r="D47" s="12"/>
      <c r="E47" s="12"/>
      <c r="F47" s="12"/>
      <c r="G47" s="12"/>
      <c r="H47" s="12"/>
      <c r="I47" s="12"/>
      <c r="J47" s="11">
        <v>15</v>
      </c>
      <c r="K47" s="13">
        <v>7500000</v>
      </c>
    </row>
    <row r="48" spans="1:11" s="5" customFormat="1" ht="33">
      <c r="A48" s="11">
        <v>5</v>
      </c>
      <c r="B48" s="12" t="s">
        <v>205</v>
      </c>
      <c r="C48" s="12" t="s">
        <v>206</v>
      </c>
      <c r="D48" s="12"/>
      <c r="E48" s="12"/>
      <c r="F48" s="12"/>
      <c r="G48" s="12"/>
      <c r="H48" s="12"/>
      <c r="I48" s="12"/>
      <c r="J48" s="11">
        <v>100</v>
      </c>
      <c r="K48" s="13">
        <v>30000000</v>
      </c>
    </row>
    <row r="49" spans="1:11" s="5" customFormat="1" ht="33">
      <c r="A49" s="11">
        <v>6</v>
      </c>
      <c r="B49" s="12" t="s">
        <v>207</v>
      </c>
      <c r="C49" s="12" t="s">
        <v>208</v>
      </c>
      <c r="D49" s="12"/>
      <c r="E49" s="12"/>
      <c r="F49" s="12"/>
      <c r="G49" s="12"/>
      <c r="H49" s="12"/>
      <c r="I49" s="12"/>
      <c r="J49" s="11">
        <v>12</v>
      </c>
      <c r="K49" s="13">
        <v>40000000</v>
      </c>
    </row>
    <row r="50" spans="1:11" s="5" customFormat="1" ht="33">
      <c r="A50" s="11">
        <v>7</v>
      </c>
      <c r="B50" s="12" t="s">
        <v>209</v>
      </c>
      <c r="C50" s="12" t="s">
        <v>210</v>
      </c>
      <c r="D50" s="12"/>
      <c r="E50" s="12"/>
      <c r="F50" s="12"/>
      <c r="G50" s="12"/>
      <c r="H50" s="12"/>
      <c r="I50" s="12"/>
      <c r="J50" s="11">
        <v>5</v>
      </c>
      <c r="K50" s="13">
        <v>7500000</v>
      </c>
    </row>
    <row r="51" spans="1:11" s="5" customFormat="1" ht="33">
      <c r="A51" s="11">
        <v>8</v>
      </c>
      <c r="B51" s="12" t="s">
        <v>211</v>
      </c>
      <c r="C51" s="12" t="s">
        <v>212</v>
      </c>
      <c r="D51" s="12"/>
      <c r="E51" s="12"/>
      <c r="F51" s="12"/>
      <c r="G51" s="12"/>
      <c r="H51" s="12"/>
      <c r="I51" s="12"/>
      <c r="J51" s="11">
        <v>20</v>
      </c>
      <c r="K51" s="13">
        <v>6000000</v>
      </c>
    </row>
    <row r="52" spans="1:11" s="5" customFormat="1" ht="33">
      <c r="A52" s="11">
        <v>9</v>
      </c>
      <c r="B52" s="12" t="s">
        <v>213</v>
      </c>
      <c r="C52" s="12" t="s">
        <v>214</v>
      </c>
      <c r="D52" s="12"/>
      <c r="E52" s="12"/>
      <c r="F52" s="12"/>
      <c r="G52" s="12"/>
      <c r="H52" s="12"/>
      <c r="I52" s="12"/>
      <c r="J52" s="11">
        <v>1</v>
      </c>
      <c r="K52" s="13">
        <v>5000000</v>
      </c>
    </row>
    <row r="53" spans="1:11" s="5" customFormat="1" ht="33">
      <c r="A53" s="11">
        <v>10</v>
      </c>
      <c r="B53" s="12" t="s">
        <v>215</v>
      </c>
      <c r="C53" s="12" t="s">
        <v>216</v>
      </c>
      <c r="D53" s="12"/>
      <c r="E53" s="12"/>
      <c r="F53" s="12"/>
      <c r="G53" s="12"/>
      <c r="H53" s="12"/>
      <c r="I53" s="12"/>
      <c r="J53" s="11">
        <v>10</v>
      </c>
      <c r="K53" s="13">
        <v>10000000</v>
      </c>
    </row>
    <row r="54" spans="1:11" s="5" customFormat="1" ht="33">
      <c r="A54" s="11">
        <v>11</v>
      </c>
      <c r="B54" s="12" t="s">
        <v>217</v>
      </c>
      <c r="C54" s="12" t="s">
        <v>216</v>
      </c>
      <c r="D54" s="12"/>
      <c r="E54" s="12"/>
      <c r="F54" s="12"/>
      <c r="G54" s="12"/>
      <c r="H54" s="12"/>
      <c r="I54" s="12"/>
      <c r="J54" s="11">
        <v>10</v>
      </c>
      <c r="K54" s="13">
        <v>30000000</v>
      </c>
    </row>
    <row r="55" spans="1:11" s="5" customFormat="1" ht="33">
      <c r="A55" s="11">
        <v>12</v>
      </c>
      <c r="B55" s="12" t="s">
        <v>218</v>
      </c>
      <c r="C55" s="12" t="s">
        <v>219</v>
      </c>
      <c r="D55" s="12"/>
      <c r="E55" s="12"/>
      <c r="F55" s="12"/>
      <c r="G55" s="12"/>
      <c r="H55" s="12"/>
      <c r="I55" s="12"/>
      <c r="J55" s="11">
        <v>4</v>
      </c>
      <c r="K55" s="13">
        <v>2000000</v>
      </c>
    </row>
    <row r="56" spans="1:11" s="5" customFormat="1" ht="33">
      <c r="A56" s="11">
        <v>13</v>
      </c>
      <c r="B56" s="12" t="s">
        <v>220</v>
      </c>
      <c r="C56" s="12" t="s">
        <v>221</v>
      </c>
      <c r="D56" s="12"/>
      <c r="E56" s="12"/>
      <c r="F56" s="12"/>
      <c r="G56" s="12"/>
      <c r="H56" s="12"/>
      <c r="I56" s="12"/>
      <c r="J56" s="11">
        <v>9</v>
      </c>
      <c r="K56" s="13">
        <v>30000000</v>
      </c>
    </row>
    <row r="57" spans="1:11" s="5" customFormat="1" ht="33">
      <c r="A57" s="11">
        <v>14</v>
      </c>
      <c r="B57" s="12" t="s">
        <v>222</v>
      </c>
      <c r="C57" s="12" t="s">
        <v>223</v>
      </c>
      <c r="D57" s="12"/>
      <c r="E57" s="12"/>
      <c r="F57" s="12"/>
      <c r="G57" s="12"/>
      <c r="H57" s="12"/>
      <c r="I57" s="12"/>
      <c r="J57" s="11">
        <v>3</v>
      </c>
      <c r="K57" s="13">
        <v>10000000</v>
      </c>
    </row>
    <row r="58" spans="1:11" s="5" customFormat="1" ht="33">
      <c r="A58" s="11">
        <v>15</v>
      </c>
      <c r="B58" s="12" t="s">
        <v>224</v>
      </c>
      <c r="C58" s="12" t="s">
        <v>225</v>
      </c>
      <c r="D58" s="12"/>
      <c r="E58" s="12"/>
      <c r="F58" s="12"/>
      <c r="G58" s="12"/>
      <c r="H58" s="12"/>
      <c r="I58" s="12"/>
      <c r="J58" s="11">
        <v>8</v>
      </c>
      <c r="K58" s="13">
        <v>24000000</v>
      </c>
    </row>
    <row r="59" spans="1:11" s="5" customFormat="1" ht="33">
      <c r="A59" s="11">
        <v>16</v>
      </c>
      <c r="B59" s="12" t="s">
        <v>226</v>
      </c>
      <c r="C59" s="12" t="s">
        <v>227</v>
      </c>
      <c r="D59" s="12"/>
      <c r="E59" s="12"/>
      <c r="F59" s="12"/>
      <c r="G59" s="12"/>
      <c r="H59" s="12"/>
      <c r="I59" s="12"/>
      <c r="J59" s="11">
        <v>2</v>
      </c>
      <c r="K59" s="13">
        <v>2000000</v>
      </c>
    </row>
    <row r="60" spans="1:11" s="5" customFormat="1" ht="33">
      <c r="A60" s="11">
        <v>17</v>
      </c>
      <c r="B60" s="12" t="s">
        <v>228</v>
      </c>
      <c r="C60" s="12" t="s">
        <v>229</v>
      </c>
      <c r="D60" s="12"/>
      <c r="E60" s="12"/>
      <c r="F60" s="12"/>
      <c r="G60" s="12"/>
      <c r="H60" s="12"/>
      <c r="I60" s="12"/>
      <c r="J60" s="11">
        <v>1</v>
      </c>
      <c r="K60" s="13">
        <v>1000000</v>
      </c>
    </row>
    <row r="61" spans="1:11" s="5" customFormat="1" ht="33">
      <c r="A61" s="11">
        <v>18</v>
      </c>
      <c r="B61" s="12" t="s">
        <v>230</v>
      </c>
      <c r="C61" s="12" t="s">
        <v>231</v>
      </c>
      <c r="D61" s="12"/>
      <c r="E61" s="12"/>
      <c r="F61" s="12"/>
      <c r="G61" s="12"/>
      <c r="H61" s="12"/>
      <c r="I61" s="12"/>
      <c r="J61" s="11">
        <v>1</v>
      </c>
      <c r="K61" s="13">
        <v>2500000</v>
      </c>
    </row>
    <row r="62" spans="1:11" s="5" customFormat="1" ht="33">
      <c r="A62" s="11">
        <v>19</v>
      </c>
      <c r="B62" s="12" t="s">
        <v>232</v>
      </c>
      <c r="C62" s="12" t="s">
        <v>233</v>
      </c>
      <c r="D62" s="12"/>
      <c r="E62" s="12"/>
      <c r="F62" s="12"/>
      <c r="G62" s="12"/>
      <c r="H62" s="12"/>
      <c r="I62" s="12"/>
      <c r="J62" s="11">
        <v>5</v>
      </c>
      <c r="K62" s="13">
        <v>5000000</v>
      </c>
    </row>
    <row r="63" spans="1:11" s="5" customFormat="1" ht="33">
      <c r="A63" s="11">
        <v>20</v>
      </c>
      <c r="B63" s="12" t="s">
        <v>234</v>
      </c>
      <c r="C63" s="12" t="s">
        <v>227</v>
      </c>
      <c r="D63" s="12"/>
      <c r="E63" s="12"/>
      <c r="F63" s="12"/>
      <c r="G63" s="12"/>
      <c r="H63" s="12"/>
      <c r="I63" s="12"/>
      <c r="J63" s="11">
        <v>2</v>
      </c>
      <c r="K63" s="13">
        <v>3500000</v>
      </c>
    </row>
    <row r="64" spans="1:11" s="5" customFormat="1" ht="33">
      <c r="A64" s="11">
        <v>21</v>
      </c>
      <c r="B64" s="12" t="s">
        <v>235</v>
      </c>
      <c r="C64" s="12" t="s">
        <v>236</v>
      </c>
      <c r="D64" s="12"/>
      <c r="E64" s="12"/>
      <c r="F64" s="12"/>
      <c r="G64" s="12"/>
      <c r="H64" s="12"/>
      <c r="I64" s="12"/>
      <c r="J64" s="11">
        <v>13</v>
      </c>
      <c r="K64" s="13">
        <v>15000000</v>
      </c>
    </row>
    <row r="65" spans="1:11" s="5" customFormat="1" ht="33">
      <c r="A65" s="11">
        <v>22</v>
      </c>
      <c r="B65" s="12" t="s">
        <v>237</v>
      </c>
      <c r="C65" s="12" t="s">
        <v>219</v>
      </c>
      <c r="D65" s="12"/>
      <c r="E65" s="12"/>
      <c r="F65" s="12"/>
      <c r="G65" s="12"/>
      <c r="H65" s="12"/>
      <c r="I65" s="11"/>
      <c r="J65" s="11">
        <v>4</v>
      </c>
      <c r="K65" s="13">
        <v>4000000</v>
      </c>
    </row>
    <row r="66" spans="1:11" s="5" customFormat="1" ht="33">
      <c r="A66" s="11">
        <v>23</v>
      </c>
      <c r="B66" s="12" t="s">
        <v>238</v>
      </c>
      <c r="C66" s="12" t="s">
        <v>233</v>
      </c>
      <c r="D66" s="12"/>
      <c r="E66" s="12"/>
      <c r="F66" s="12"/>
      <c r="G66" s="12"/>
      <c r="H66" s="12"/>
      <c r="I66" s="12"/>
      <c r="J66" s="11">
        <v>5</v>
      </c>
      <c r="K66" s="13">
        <v>5000000</v>
      </c>
    </row>
    <row r="67" spans="1:11" s="5" customFormat="1" ht="33">
      <c r="A67" s="11">
        <v>24</v>
      </c>
      <c r="B67" s="12" t="s">
        <v>239</v>
      </c>
      <c r="C67" s="12" t="s">
        <v>223</v>
      </c>
      <c r="D67" s="12"/>
      <c r="E67" s="12"/>
      <c r="F67" s="12"/>
      <c r="G67" s="12"/>
      <c r="H67" s="12"/>
      <c r="I67" s="12"/>
      <c r="J67" s="11">
        <v>3</v>
      </c>
      <c r="K67" s="13">
        <v>9000000</v>
      </c>
    </row>
    <row r="68" spans="1:11" s="5" customFormat="1" ht="33">
      <c r="A68" s="11">
        <v>25</v>
      </c>
      <c r="B68" s="12" t="s">
        <v>240</v>
      </c>
      <c r="C68" s="12" t="s">
        <v>212</v>
      </c>
      <c r="D68" s="12"/>
      <c r="E68" s="12"/>
      <c r="F68" s="12"/>
      <c r="G68" s="12"/>
      <c r="H68" s="12"/>
      <c r="I68" s="12"/>
      <c r="J68" s="11">
        <v>20</v>
      </c>
      <c r="K68" s="13">
        <v>25000000</v>
      </c>
    </row>
    <row r="69" spans="1:11" s="5" customFormat="1" ht="33">
      <c r="A69" s="11">
        <v>26</v>
      </c>
      <c r="B69" s="12" t="s">
        <v>241</v>
      </c>
      <c r="C69" s="12" t="s">
        <v>242</v>
      </c>
      <c r="D69" s="12"/>
      <c r="E69" s="12"/>
      <c r="F69" s="12"/>
      <c r="G69" s="12"/>
      <c r="H69" s="12"/>
      <c r="I69" s="11"/>
      <c r="J69" s="11">
        <v>6</v>
      </c>
      <c r="K69" s="13">
        <v>28000000</v>
      </c>
    </row>
    <row r="70" spans="1:11" s="5" customFormat="1" ht="33">
      <c r="A70" s="11">
        <v>27</v>
      </c>
      <c r="B70" s="12" t="s">
        <v>243</v>
      </c>
      <c r="C70" s="12" t="s">
        <v>216</v>
      </c>
      <c r="D70" s="12"/>
      <c r="E70" s="12"/>
      <c r="F70" s="12"/>
      <c r="G70" s="12"/>
      <c r="H70" s="12"/>
      <c r="I70" s="12"/>
      <c r="J70" s="11">
        <v>10</v>
      </c>
      <c r="K70" s="13">
        <v>500000</v>
      </c>
    </row>
    <row r="71" spans="1:11" s="5" customFormat="1" ht="33">
      <c r="A71" s="11">
        <v>28</v>
      </c>
      <c r="B71" s="12" t="s">
        <v>244</v>
      </c>
      <c r="C71" s="12" t="s">
        <v>233</v>
      </c>
      <c r="D71" s="12"/>
      <c r="E71" s="12"/>
      <c r="F71" s="12"/>
      <c r="G71" s="12"/>
      <c r="H71" s="12"/>
      <c r="I71" s="12"/>
      <c r="J71" s="12">
        <v>5</v>
      </c>
      <c r="K71" s="13">
        <v>5000000</v>
      </c>
    </row>
    <row r="72" spans="1:11" s="5" customFormat="1" ht="33">
      <c r="A72" s="11">
        <v>29</v>
      </c>
      <c r="B72" s="12" t="s">
        <v>245</v>
      </c>
      <c r="C72" s="12" t="s">
        <v>216</v>
      </c>
      <c r="D72" s="12"/>
      <c r="E72" s="12"/>
      <c r="F72" s="12"/>
      <c r="G72" s="12"/>
      <c r="H72" s="12"/>
      <c r="I72" s="12"/>
      <c r="J72" s="12">
        <v>10</v>
      </c>
      <c r="K72" s="13">
        <v>10000000</v>
      </c>
    </row>
    <row r="73" spans="1:11" s="5" customFormat="1" ht="33">
      <c r="A73" s="11">
        <v>30</v>
      </c>
      <c r="B73" s="12" t="s">
        <v>246</v>
      </c>
      <c r="C73" s="12" t="s">
        <v>216</v>
      </c>
      <c r="D73" s="12"/>
      <c r="E73" s="12"/>
      <c r="F73" s="12"/>
      <c r="G73" s="12"/>
      <c r="H73" s="12"/>
      <c r="I73" s="12"/>
      <c r="J73" s="11">
        <v>10</v>
      </c>
      <c r="K73" s="13">
        <v>2000000</v>
      </c>
    </row>
    <row r="74" spans="1:11" s="5" customFormat="1" ht="33">
      <c r="A74" s="11">
        <v>31</v>
      </c>
      <c r="B74" s="12" t="s">
        <v>247</v>
      </c>
      <c r="C74" s="12" t="s">
        <v>233</v>
      </c>
      <c r="D74" s="12"/>
      <c r="E74" s="12"/>
      <c r="F74" s="12"/>
      <c r="G74" s="12"/>
      <c r="H74" s="12"/>
      <c r="I74" s="12"/>
      <c r="J74" s="11">
        <v>10</v>
      </c>
      <c r="K74" s="13">
        <v>5000000</v>
      </c>
    </row>
    <row r="75" spans="1:11" s="5" customFormat="1" ht="33">
      <c r="A75" s="11">
        <v>32</v>
      </c>
      <c r="B75" s="12" t="s">
        <v>248</v>
      </c>
      <c r="C75" s="12" t="s">
        <v>249</v>
      </c>
      <c r="D75" s="12"/>
      <c r="E75" s="12"/>
      <c r="F75" s="12"/>
      <c r="G75" s="12"/>
      <c r="H75" s="12"/>
      <c r="I75" s="12"/>
      <c r="J75" s="11">
        <v>21</v>
      </c>
      <c r="K75" s="13">
        <v>21000000</v>
      </c>
    </row>
    <row r="76" spans="1:11" s="5" customFormat="1" ht="33">
      <c r="A76" s="11">
        <v>33</v>
      </c>
      <c r="B76" s="12" t="s">
        <v>250</v>
      </c>
      <c r="C76" s="12" t="s">
        <v>216</v>
      </c>
      <c r="D76" s="12"/>
      <c r="E76" s="12"/>
      <c r="F76" s="12"/>
      <c r="G76" s="12"/>
      <c r="H76" s="12"/>
      <c r="I76" s="12"/>
      <c r="J76" s="11">
        <v>10</v>
      </c>
      <c r="K76" s="13">
        <v>10000000</v>
      </c>
    </row>
    <row r="77" spans="1:11" s="5" customFormat="1" ht="33">
      <c r="A77" s="11">
        <v>34</v>
      </c>
      <c r="B77" s="12" t="s">
        <v>251</v>
      </c>
      <c r="C77" s="12" t="s">
        <v>223</v>
      </c>
      <c r="D77" s="12"/>
      <c r="E77" s="12"/>
      <c r="F77" s="12"/>
      <c r="G77" s="12"/>
      <c r="H77" s="12"/>
      <c r="I77" s="12"/>
      <c r="J77" s="11">
        <v>3</v>
      </c>
      <c r="K77" s="13">
        <v>2000000</v>
      </c>
    </row>
    <row r="78" spans="1:11" s="5" customFormat="1" ht="33">
      <c r="A78" s="11">
        <v>35</v>
      </c>
      <c r="B78" s="12" t="s">
        <v>252</v>
      </c>
      <c r="C78" s="12" t="s">
        <v>210</v>
      </c>
      <c r="D78" s="12"/>
      <c r="E78" s="12"/>
      <c r="F78" s="12"/>
      <c r="G78" s="12"/>
      <c r="H78" s="12"/>
      <c r="I78" s="12"/>
      <c r="J78" s="11">
        <v>5</v>
      </c>
      <c r="K78" s="13">
        <v>20000000</v>
      </c>
    </row>
    <row r="79" spans="1:11" s="5" customFormat="1" ht="33">
      <c r="A79" s="11">
        <v>36</v>
      </c>
      <c r="B79" s="12" t="s">
        <v>253</v>
      </c>
      <c r="C79" s="12" t="s">
        <v>242</v>
      </c>
      <c r="D79" s="12"/>
      <c r="E79" s="12"/>
      <c r="F79" s="12"/>
      <c r="G79" s="12"/>
      <c r="H79" s="12"/>
      <c r="I79" s="12"/>
      <c r="J79" s="11">
        <v>6</v>
      </c>
      <c r="K79" s="13">
        <v>24500000</v>
      </c>
    </row>
    <row r="80" spans="1:11" s="5" customFormat="1" ht="33">
      <c r="A80" s="11">
        <v>37</v>
      </c>
      <c r="B80" s="12" t="s">
        <v>254</v>
      </c>
      <c r="C80" s="12" t="s">
        <v>242</v>
      </c>
      <c r="D80" s="12"/>
      <c r="E80" s="12"/>
      <c r="F80" s="12"/>
      <c r="G80" s="12"/>
      <c r="H80" s="12"/>
      <c r="I80" s="12"/>
      <c r="J80" s="11">
        <v>6</v>
      </c>
      <c r="K80" s="13">
        <v>3000000</v>
      </c>
    </row>
    <row r="81" spans="1:11" s="5" customFormat="1" ht="33">
      <c r="A81" s="11">
        <v>38</v>
      </c>
      <c r="B81" s="12" t="s">
        <v>255</v>
      </c>
      <c r="C81" s="12" t="s">
        <v>242</v>
      </c>
      <c r="D81" s="12"/>
      <c r="E81" s="12"/>
      <c r="F81" s="12"/>
      <c r="G81" s="12"/>
      <c r="H81" s="12"/>
      <c r="I81" s="12"/>
      <c r="J81" s="11">
        <v>6</v>
      </c>
      <c r="K81" s="13">
        <v>1800000</v>
      </c>
    </row>
    <row r="82" spans="1:11" s="5" customFormat="1" ht="33">
      <c r="A82" s="11">
        <v>39</v>
      </c>
      <c r="B82" s="12" t="s">
        <v>256</v>
      </c>
      <c r="C82" s="12" t="s">
        <v>257</v>
      </c>
      <c r="D82" s="12"/>
      <c r="E82" s="12"/>
      <c r="F82" s="12"/>
      <c r="G82" s="12"/>
      <c r="H82" s="12"/>
      <c r="I82" s="12"/>
      <c r="J82" s="11">
        <v>6</v>
      </c>
      <c r="K82" s="13">
        <v>6000000</v>
      </c>
    </row>
    <row r="83" spans="1:11" s="5" customFormat="1" ht="33">
      <c r="A83" s="11">
        <v>40</v>
      </c>
      <c r="B83" s="12" t="s">
        <v>258</v>
      </c>
      <c r="C83" s="12" t="s">
        <v>259</v>
      </c>
      <c r="D83" s="12"/>
      <c r="E83" s="12"/>
      <c r="F83" s="12"/>
      <c r="G83" s="12"/>
      <c r="H83" s="12"/>
      <c r="I83" s="12"/>
      <c r="J83" s="11">
        <v>2</v>
      </c>
      <c r="K83" s="13">
        <v>2000000</v>
      </c>
    </row>
    <row r="84" spans="1:11" s="5" customFormat="1" ht="33">
      <c r="A84" s="11">
        <v>41</v>
      </c>
      <c r="B84" s="12" t="s">
        <v>260</v>
      </c>
      <c r="C84" s="12" t="s">
        <v>261</v>
      </c>
      <c r="D84" s="12"/>
      <c r="E84" s="12"/>
      <c r="F84" s="12"/>
      <c r="G84" s="12"/>
      <c r="H84" s="12"/>
      <c r="I84" s="12"/>
      <c r="J84" s="11">
        <v>1</v>
      </c>
      <c r="K84" s="13">
        <v>1000000</v>
      </c>
    </row>
    <row r="85" spans="1:11" s="5" customFormat="1" ht="33">
      <c r="A85" s="11">
        <v>42</v>
      </c>
      <c r="B85" s="12" t="s">
        <v>262</v>
      </c>
      <c r="C85" s="12" t="s">
        <v>263</v>
      </c>
      <c r="D85" s="12"/>
      <c r="E85" s="12"/>
      <c r="F85" s="12"/>
      <c r="G85" s="12"/>
      <c r="H85" s="12"/>
      <c r="I85" s="12"/>
      <c r="J85" s="11">
        <v>1</v>
      </c>
      <c r="K85" s="13">
        <v>2000000</v>
      </c>
    </row>
    <row r="86" spans="1:11" s="5" customFormat="1" ht="33">
      <c r="A86" s="11">
        <v>43</v>
      </c>
      <c r="B86" s="12" t="s">
        <v>264</v>
      </c>
      <c r="C86" s="12" t="s">
        <v>225</v>
      </c>
      <c r="D86" s="12"/>
      <c r="E86" s="12"/>
      <c r="F86" s="12"/>
      <c r="G86" s="12"/>
      <c r="H86" s="12"/>
      <c r="I86" s="12"/>
      <c r="J86" s="11">
        <v>8</v>
      </c>
      <c r="K86" s="13">
        <v>4000000</v>
      </c>
    </row>
    <row r="87" spans="1:11" s="5" customFormat="1" ht="33">
      <c r="A87" s="11">
        <v>44</v>
      </c>
      <c r="B87" s="12" t="s">
        <v>265</v>
      </c>
      <c r="C87" s="12" t="s">
        <v>266</v>
      </c>
      <c r="D87" s="12"/>
      <c r="E87" s="12"/>
      <c r="F87" s="12"/>
      <c r="G87" s="12"/>
      <c r="H87" s="12"/>
      <c r="I87" s="12"/>
      <c r="J87" s="11">
        <v>1</v>
      </c>
      <c r="K87" s="13">
        <v>1000000</v>
      </c>
    </row>
    <row r="88" spans="1:11" s="5" customFormat="1" ht="33">
      <c r="A88" s="11">
        <v>45</v>
      </c>
      <c r="B88" s="12" t="s">
        <v>265</v>
      </c>
      <c r="C88" s="12" t="s">
        <v>219</v>
      </c>
      <c r="D88" s="12"/>
      <c r="E88" s="12"/>
      <c r="F88" s="12"/>
      <c r="G88" s="12"/>
      <c r="H88" s="12"/>
      <c r="I88" s="12"/>
      <c r="J88" s="11">
        <v>4</v>
      </c>
      <c r="K88" s="13">
        <v>19500000</v>
      </c>
    </row>
    <row r="89" spans="1:11" s="5" customFormat="1" ht="33">
      <c r="A89" s="11">
        <v>46</v>
      </c>
      <c r="B89" s="12" t="s">
        <v>268</v>
      </c>
      <c r="C89" s="12" t="s">
        <v>267</v>
      </c>
      <c r="D89" s="12"/>
      <c r="E89" s="12"/>
      <c r="F89" s="12"/>
      <c r="G89" s="12"/>
      <c r="H89" s="12"/>
      <c r="I89" s="12"/>
      <c r="J89" s="11">
        <v>1</v>
      </c>
      <c r="K89" s="13">
        <v>2000000</v>
      </c>
    </row>
    <row r="90" spans="1:11" s="5" customFormat="1" ht="33">
      <c r="A90" s="11">
        <v>47</v>
      </c>
      <c r="B90" s="12" t="s">
        <v>269</v>
      </c>
      <c r="C90" s="12" t="s">
        <v>270</v>
      </c>
      <c r="D90" s="12"/>
      <c r="E90" s="12"/>
      <c r="F90" s="12"/>
      <c r="G90" s="12"/>
      <c r="H90" s="12"/>
      <c r="I90" s="12"/>
      <c r="J90" s="11">
        <v>1</v>
      </c>
      <c r="K90" s="13">
        <v>1000000</v>
      </c>
    </row>
    <row r="91" spans="1:11" s="5" customFormat="1" ht="33">
      <c r="A91" s="11">
        <v>48</v>
      </c>
      <c r="B91" s="17" t="s">
        <v>271</v>
      </c>
      <c r="C91" s="12" t="s">
        <v>227</v>
      </c>
      <c r="D91" s="12"/>
      <c r="E91" s="12"/>
      <c r="F91" s="12"/>
      <c r="G91" s="12"/>
      <c r="H91" s="12"/>
      <c r="I91" s="12"/>
      <c r="J91" s="11">
        <v>2</v>
      </c>
      <c r="K91" s="13">
        <v>2000000</v>
      </c>
    </row>
    <row r="92" spans="1:11" s="5" customFormat="1" ht="33">
      <c r="A92" s="11">
        <v>49</v>
      </c>
      <c r="B92" s="12" t="s">
        <v>272</v>
      </c>
      <c r="C92" s="12" t="s">
        <v>219</v>
      </c>
      <c r="D92" s="12"/>
      <c r="E92" s="12"/>
      <c r="F92" s="12"/>
      <c r="G92" s="12"/>
      <c r="H92" s="12"/>
      <c r="I92" s="12"/>
      <c r="J92" s="11">
        <v>4</v>
      </c>
      <c r="K92" s="13">
        <v>20000000</v>
      </c>
    </row>
    <row r="93" spans="1:11" s="5" customFormat="1" ht="33">
      <c r="A93" s="11">
        <v>50</v>
      </c>
      <c r="B93" s="12" t="s">
        <v>273</v>
      </c>
      <c r="C93" s="12" t="s">
        <v>274</v>
      </c>
      <c r="D93" s="12"/>
      <c r="E93" s="12"/>
      <c r="F93" s="12"/>
      <c r="G93" s="12"/>
      <c r="H93" s="12"/>
      <c r="I93" s="12"/>
      <c r="J93" s="11">
        <v>60</v>
      </c>
      <c r="K93" s="13">
        <v>30000000</v>
      </c>
    </row>
    <row r="94" spans="1:11" s="5" customFormat="1" ht="33">
      <c r="A94" s="11">
        <v>51</v>
      </c>
      <c r="B94" s="12" t="s">
        <v>275</v>
      </c>
      <c r="C94" s="12" t="s">
        <v>276</v>
      </c>
      <c r="D94" s="12"/>
      <c r="E94" s="12"/>
      <c r="F94" s="12"/>
      <c r="G94" s="12"/>
      <c r="H94" s="12"/>
      <c r="I94" s="12"/>
      <c r="J94" s="11">
        <v>3</v>
      </c>
      <c r="K94" s="13">
        <v>1500000</v>
      </c>
    </row>
    <row r="95" spans="1:11" s="5" customFormat="1" ht="33">
      <c r="A95" s="11">
        <v>52</v>
      </c>
      <c r="B95" s="12" t="s">
        <v>277</v>
      </c>
      <c r="C95" s="12" t="s">
        <v>210</v>
      </c>
      <c r="D95" s="12"/>
      <c r="E95" s="12"/>
      <c r="F95" s="12"/>
      <c r="G95" s="12"/>
      <c r="H95" s="12"/>
      <c r="I95" s="12"/>
      <c r="J95" s="11">
        <v>3</v>
      </c>
      <c r="K95" s="13">
        <v>10000000</v>
      </c>
    </row>
    <row r="96" spans="1:11" s="5" customFormat="1" ht="33">
      <c r="A96" s="11">
        <v>53</v>
      </c>
      <c r="B96" s="12" t="s">
        <v>278</v>
      </c>
      <c r="C96" s="12" t="s">
        <v>212</v>
      </c>
      <c r="D96" s="12"/>
      <c r="E96" s="12"/>
      <c r="F96" s="12"/>
      <c r="G96" s="12"/>
      <c r="H96" s="12"/>
      <c r="I96" s="12"/>
      <c r="J96" s="11">
        <v>20</v>
      </c>
      <c r="K96" s="13">
        <v>50000000</v>
      </c>
    </row>
    <row r="97" spans="1:11" s="5" customFormat="1" ht="33">
      <c r="A97" s="11">
        <v>54</v>
      </c>
      <c r="B97" s="12" t="s">
        <v>279</v>
      </c>
      <c r="C97" s="12" t="s">
        <v>280</v>
      </c>
      <c r="D97" s="12"/>
      <c r="E97" s="12"/>
      <c r="F97" s="12"/>
      <c r="G97" s="12"/>
      <c r="H97" s="12"/>
      <c r="I97" s="12"/>
      <c r="J97" s="11">
        <v>98</v>
      </c>
      <c r="K97" s="13">
        <v>98000000</v>
      </c>
    </row>
    <row r="98" spans="1:11" s="5" customFormat="1" ht="33">
      <c r="A98" s="11">
        <v>55</v>
      </c>
      <c r="B98" s="12" t="s">
        <v>281</v>
      </c>
      <c r="C98" s="12" t="s">
        <v>212</v>
      </c>
      <c r="D98" s="12"/>
      <c r="E98" s="12"/>
      <c r="F98" s="12"/>
      <c r="G98" s="12"/>
      <c r="H98" s="12"/>
      <c r="I98" s="12"/>
      <c r="J98" s="11">
        <v>20</v>
      </c>
      <c r="K98" s="13">
        <v>10000000</v>
      </c>
    </row>
    <row r="99" spans="1:11" s="5" customFormat="1" ht="33">
      <c r="A99" s="11">
        <v>56</v>
      </c>
      <c r="B99" s="12" t="s">
        <v>282</v>
      </c>
      <c r="C99" s="12" t="s">
        <v>284</v>
      </c>
      <c r="D99" s="12"/>
      <c r="E99" s="12"/>
      <c r="F99" s="12"/>
      <c r="G99" s="12"/>
      <c r="H99" s="12"/>
      <c r="I99" s="12"/>
      <c r="J99" s="11">
        <v>1</v>
      </c>
      <c r="K99" s="13">
        <v>5000000</v>
      </c>
    </row>
    <row r="100" spans="1:11" s="5" customFormat="1" ht="33">
      <c r="A100" s="11">
        <v>57</v>
      </c>
      <c r="B100" s="12" t="s">
        <v>283</v>
      </c>
      <c r="C100" s="12" t="s">
        <v>212</v>
      </c>
      <c r="D100" s="12"/>
      <c r="E100" s="12"/>
      <c r="F100" s="12"/>
      <c r="G100" s="12"/>
      <c r="H100" s="12"/>
      <c r="I100" s="12"/>
      <c r="J100" s="11">
        <v>20</v>
      </c>
      <c r="K100" s="13">
        <v>20000000</v>
      </c>
    </row>
    <row r="101" spans="1:11" s="5" customFormat="1" ht="33">
      <c r="A101" s="11">
        <v>58</v>
      </c>
      <c r="B101" s="12" t="s">
        <v>285</v>
      </c>
      <c r="C101" s="12" t="s">
        <v>259</v>
      </c>
      <c r="D101" s="12"/>
      <c r="E101" s="12"/>
      <c r="F101" s="12"/>
      <c r="G101" s="12"/>
      <c r="H101" s="12"/>
      <c r="I101" s="12"/>
      <c r="J101" s="11">
        <v>2</v>
      </c>
      <c r="K101" s="13">
        <v>2000000</v>
      </c>
    </row>
    <row r="102" spans="1:11" s="5" customFormat="1" ht="33">
      <c r="A102" s="11">
        <v>59</v>
      </c>
      <c r="B102" s="12" t="s">
        <v>286</v>
      </c>
      <c r="C102" s="12" t="s">
        <v>284</v>
      </c>
      <c r="D102" s="12"/>
      <c r="E102" s="12"/>
      <c r="F102" s="12"/>
      <c r="G102" s="12"/>
      <c r="H102" s="12"/>
      <c r="I102" s="12"/>
      <c r="J102" s="11">
        <v>1</v>
      </c>
      <c r="K102" s="13">
        <v>5500000</v>
      </c>
    </row>
    <row r="103" spans="1:11" s="5" customFormat="1" ht="33">
      <c r="A103" s="11">
        <v>60</v>
      </c>
      <c r="B103" s="12" t="s">
        <v>287</v>
      </c>
      <c r="C103" s="12" t="s">
        <v>202</v>
      </c>
      <c r="D103" s="12"/>
      <c r="E103" s="12"/>
      <c r="F103" s="12"/>
      <c r="G103" s="12"/>
      <c r="H103" s="12"/>
      <c r="I103" s="12"/>
      <c r="J103" s="11">
        <v>30</v>
      </c>
      <c r="K103" s="13">
        <v>30000000</v>
      </c>
    </row>
    <row r="104" spans="1:11" s="5" customFormat="1" ht="33">
      <c r="A104" s="11">
        <v>61</v>
      </c>
      <c r="B104" s="12" t="s">
        <v>288</v>
      </c>
      <c r="C104" s="12" t="s">
        <v>289</v>
      </c>
      <c r="D104" s="12"/>
      <c r="E104" s="12"/>
      <c r="F104" s="12"/>
      <c r="G104" s="12"/>
      <c r="H104" s="12"/>
      <c r="I104" s="12"/>
      <c r="J104" s="11">
        <v>33</v>
      </c>
      <c r="K104" s="13">
        <v>33000000</v>
      </c>
    </row>
    <row r="105" spans="1:11" s="5" customFormat="1" ht="33">
      <c r="A105" s="11">
        <v>62</v>
      </c>
      <c r="B105" s="12" t="s">
        <v>290</v>
      </c>
      <c r="C105" s="12" t="s">
        <v>257</v>
      </c>
      <c r="D105" s="12"/>
      <c r="E105" s="12"/>
      <c r="F105" s="12"/>
      <c r="G105" s="12"/>
      <c r="H105" s="12"/>
      <c r="I105" s="12"/>
      <c r="J105" s="11">
        <v>6</v>
      </c>
      <c r="K105" s="13">
        <v>17000000</v>
      </c>
    </row>
    <row r="106" spans="1:11" s="5" customFormat="1" ht="33">
      <c r="A106" s="11">
        <v>63</v>
      </c>
      <c r="B106" s="12" t="s">
        <v>291</v>
      </c>
      <c r="C106" s="12" t="s">
        <v>216</v>
      </c>
      <c r="D106" s="12"/>
      <c r="E106" s="12"/>
      <c r="F106" s="12"/>
      <c r="G106" s="12"/>
      <c r="H106" s="12"/>
      <c r="I106" s="12"/>
      <c r="J106" s="11">
        <v>10</v>
      </c>
      <c r="K106" s="13">
        <v>5000000</v>
      </c>
    </row>
    <row r="107" spans="1:11" s="5" customFormat="1" ht="33">
      <c r="A107" s="11">
        <v>64</v>
      </c>
      <c r="B107" s="12" t="s">
        <v>292</v>
      </c>
      <c r="C107" s="12" t="s">
        <v>293</v>
      </c>
      <c r="D107" s="12"/>
      <c r="E107" s="12"/>
      <c r="F107" s="12"/>
      <c r="G107" s="12"/>
      <c r="H107" s="12"/>
      <c r="I107" s="12"/>
      <c r="J107" s="11">
        <v>1</v>
      </c>
      <c r="K107" s="13">
        <v>1000000</v>
      </c>
    </row>
    <row r="108" spans="1:11" s="5" customFormat="1" ht="33">
      <c r="A108" s="11">
        <v>65</v>
      </c>
      <c r="B108" s="12" t="s">
        <v>294</v>
      </c>
      <c r="C108" s="12" t="s">
        <v>259</v>
      </c>
      <c r="D108" s="12"/>
      <c r="E108" s="12"/>
      <c r="F108" s="12"/>
      <c r="G108" s="12"/>
      <c r="H108" s="12"/>
      <c r="I108" s="12"/>
      <c r="J108" s="11">
        <v>2</v>
      </c>
      <c r="K108" s="13">
        <v>5000000</v>
      </c>
    </row>
    <row r="109" spans="1:11" s="5" customFormat="1" ht="33">
      <c r="A109" s="11">
        <v>66</v>
      </c>
      <c r="B109" s="12" t="s">
        <v>295</v>
      </c>
      <c r="C109" s="12" t="s">
        <v>259</v>
      </c>
      <c r="D109" s="12"/>
      <c r="E109" s="12"/>
      <c r="F109" s="12"/>
      <c r="G109" s="12"/>
      <c r="H109" s="12"/>
      <c r="I109" s="12"/>
      <c r="J109" s="11">
        <v>2</v>
      </c>
      <c r="K109" s="13">
        <v>2000000</v>
      </c>
    </row>
    <row r="110" spans="1:11" s="5" customFormat="1" ht="33">
      <c r="A110" s="11">
        <v>67</v>
      </c>
      <c r="B110" s="12" t="s">
        <v>296</v>
      </c>
      <c r="C110" s="12" t="s">
        <v>297</v>
      </c>
      <c r="D110" s="12"/>
      <c r="E110" s="12"/>
      <c r="F110" s="12"/>
      <c r="G110" s="12"/>
      <c r="H110" s="12"/>
      <c r="I110" s="12"/>
      <c r="J110" s="11">
        <v>1</v>
      </c>
      <c r="K110" s="13">
        <v>4500000</v>
      </c>
    </row>
    <row r="111" spans="1:11" s="5" customFormat="1" ht="33">
      <c r="A111" s="11">
        <v>68</v>
      </c>
      <c r="B111" s="12" t="s">
        <v>298</v>
      </c>
      <c r="C111" s="12" t="s">
        <v>299</v>
      </c>
      <c r="D111" s="12"/>
      <c r="E111" s="12"/>
      <c r="F111" s="12"/>
      <c r="G111" s="12"/>
      <c r="H111" s="12"/>
      <c r="I111" s="12"/>
      <c r="J111" s="11">
        <v>1</v>
      </c>
      <c r="K111" s="13">
        <v>15000000</v>
      </c>
    </row>
    <row r="112" spans="1:11" s="5" customFormat="1" ht="33">
      <c r="A112" s="11">
        <v>69</v>
      </c>
      <c r="B112" s="12" t="s">
        <v>294</v>
      </c>
      <c r="C112" s="12" t="s">
        <v>259</v>
      </c>
      <c r="D112" s="12"/>
      <c r="E112" s="12"/>
      <c r="F112" s="12"/>
      <c r="G112" s="12"/>
      <c r="H112" s="12"/>
      <c r="I112" s="12"/>
      <c r="J112" s="11">
        <v>2</v>
      </c>
      <c r="K112" s="13">
        <v>21800000</v>
      </c>
    </row>
    <row r="113" spans="1:11" s="5" customFormat="1" ht="33">
      <c r="A113" s="11">
        <v>70</v>
      </c>
      <c r="B113" s="12" t="s">
        <v>300</v>
      </c>
      <c r="C113" s="12" t="s">
        <v>301</v>
      </c>
      <c r="D113" s="12"/>
      <c r="E113" s="12"/>
      <c r="F113" s="12"/>
      <c r="G113" s="12"/>
      <c r="H113" s="12"/>
      <c r="I113" s="12"/>
      <c r="J113" s="11">
        <v>1</v>
      </c>
      <c r="K113" s="13">
        <v>500000</v>
      </c>
    </row>
    <row r="114" spans="1:11" s="5" customFormat="1" ht="33">
      <c r="A114" s="11">
        <v>71</v>
      </c>
      <c r="B114" s="12" t="s">
        <v>302</v>
      </c>
      <c r="C114" s="12" t="s">
        <v>276</v>
      </c>
      <c r="D114" s="12"/>
      <c r="E114" s="12"/>
      <c r="F114" s="12"/>
      <c r="G114" s="12"/>
      <c r="H114" s="12"/>
      <c r="I114" s="12"/>
      <c r="J114" s="11">
        <v>3</v>
      </c>
      <c r="K114" s="13">
        <v>2000000</v>
      </c>
    </row>
    <row r="115" spans="1:11" s="5" customFormat="1" ht="33">
      <c r="A115" s="11">
        <v>72</v>
      </c>
      <c r="B115" s="12" t="s">
        <v>303</v>
      </c>
      <c r="C115" s="12" t="s">
        <v>236</v>
      </c>
      <c r="D115" s="12"/>
      <c r="E115" s="12"/>
      <c r="F115" s="12"/>
      <c r="G115" s="12"/>
      <c r="H115" s="12"/>
      <c r="I115" s="12"/>
      <c r="J115" s="11">
        <v>13</v>
      </c>
      <c r="K115" s="13">
        <v>13000000</v>
      </c>
    </row>
    <row r="116" spans="1:11" s="5" customFormat="1" ht="49.5">
      <c r="A116" s="11">
        <v>73</v>
      </c>
      <c r="B116" s="12" t="s">
        <v>304</v>
      </c>
      <c r="C116" s="12" t="s">
        <v>305</v>
      </c>
      <c r="D116" s="12"/>
      <c r="E116" s="12"/>
      <c r="F116" s="12"/>
      <c r="G116" s="12"/>
      <c r="H116" s="12"/>
      <c r="I116" s="12"/>
      <c r="J116" s="11">
        <v>1</v>
      </c>
      <c r="K116" s="13">
        <v>5100000</v>
      </c>
    </row>
    <row r="117" spans="1:11" s="5" customFormat="1" ht="33">
      <c r="A117" s="11">
        <v>74</v>
      </c>
      <c r="B117" s="12" t="s">
        <v>306</v>
      </c>
      <c r="C117" s="12" t="s">
        <v>307</v>
      </c>
      <c r="D117" s="12"/>
      <c r="E117" s="12"/>
      <c r="F117" s="12"/>
      <c r="G117" s="12"/>
      <c r="H117" s="12"/>
      <c r="I117" s="12"/>
      <c r="J117" s="11">
        <v>1</v>
      </c>
      <c r="K117" s="13">
        <v>1000000</v>
      </c>
    </row>
    <row r="118" spans="1:11" s="5" customFormat="1" ht="33">
      <c r="A118" s="11">
        <v>75</v>
      </c>
      <c r="B118" s="12" t="s">
        <v>308</v>
      </c>
      <c r="C118" s="12" t="s">
        <v>309</v>
      </c>
      <c r="D118" s="12"/>
      <c r="E118" s="12"/>
      <c r="F118" s="12"/>
      <c r="G118" s="12"/>
      <c r="H118" s="12"/>
      <c r="I118" s="12"/>
      <c r="J118" s="11">
        <v>1</v>
      </c>
      <c r="K118" s="13">
        <v>2000000</v>
      </c>
    </row>
    <row r="119" spans="1:11" s="5" customFormat="1" ht="33">
      <c r="A119" s="11">
        <v>76</v>
      </c>
      <c r="B119" s="12" t="s">
        <v>310</v>
      </c>
      <c r="C119" s="12" t="s">
        <v>202</v>
      </c>
      <c r="D119" s="12"/>
      <c r="E119" s="12"/>
      <c r="F119" s="12"/>
      <c r="G119" s="12"/>
      <c r="H119" s="12"/>
      <c r="I119" s="12"/>
      <c r="J119" s="11">
        <v>30</v>
      </c>
      <c r="K119" s="13">
        <v>30000000</v>
      </c>
    </row>
    <row r="120" spans="1:11" s="5" customFormat="1" ht="33">
      <c r="A120" s="11">
        <v>77</v>
      </c>
      <c r="B120" s="12" t="s">
        <v>311</v>
      </c>
      <c r="C120" s="12" t="s">
        <v>212</v>
      </c>
      <c r="D120" s="12"/>
      <c r="E120" s="12"/>
      <c r="F120" s="12"/>
      <c r="G120" s="12"/>
      <c r="H120" s="12"/>
      <c r="I120" s="12"/>
      <c r="J120" s="11">
        <v>20</v>
      </c>
      <c r="K120" s="13">
        <v>10000000</v>
      </c>
    </row>
    <row r="121" spans="1:11" s="5" customFormat="1" ht="33">
      <c r="A121" s="11">
        <v>78</v>
      </c>
      <c r="B121" s="12" t="s">
        <v>312</v>
      </c>
      <c r="C121" s="12" t="s">
        <v>313</v>
      </c>
      <c r="D121" s="12"/>
      <c r="E121" s="12"/>
      <c r="F121" s="12"/>
      <c r="G121" s="12"/>
      <c r="H121" s="12"/>
      <c r="I121" s="12"/>
      <c r="J121" s="11">
        <v>1</v>
      </c>
      <c r="K121" s="13">
        <v>45000000</v>
      </c>
    </row>
    <row r="122" spans="1:11" s="5" customFormat="1" ht="33">
      <c r="A122" s="11">
        <v>79</v>
      </c>
      <c r="B122" s="12" t="s">
        <v>314</v>
      </c>
      <c r="C122" s="12" t="s">
        <v>216</v>
      </c>
      <c r="D122" s="12"/>
      <c r="E122" s="12"/>
      <c r="F122" s="12"/>
      <c r="G122" s="12"/>
      <c r="H122" s="12"/>
      <c r="I122" s="12"/>
      <c r="J122" s="11">
        <v>10</v>
      </c>
      <c r="K122" s="13">
        <v>10000000</v>
      </c>
    </row>
    <row r="123" spans="1:11" s="5" customFormat="1" ht="33">
      <c r="A123" s="11">
        <v>80</v>
      </c>
      <c r="B123" s="12" t="s">
        <v>315</v>
      </c>
      <c r="C123" s="12" t="s">
        <v>216</v>
      </c>
      <c r="D123" s="12"/>
      <c r="E123" s="12"/>
      <c r="F123" s="12"/>
      <c r="G123" s="12"/>
      <c r="H123" s="12"/>
      <c r="I123" s="12"/>
      <c r="J123" s="11">
        <v>10</v>
      </c>
      <c r="K123" s="13">
        <v>10000000</v>
      </c>
    </row>
    <row r="124" spans="1:11" s="5" customFormat="1" ht="33">
      <c r="A124" s="11">
        <v>81</v>
      </c>
      <c r="B124" s="12" t="s">
        <v>316</v>
      </c>
      <c r="C124" s="12" t="s">
        <v>259</v>
      </c>
      <c r="D124" s="12"/>
      <c r="E124" s="12"/>
      <c r="F124" s="12"/>
      <c r="G124" s="12"/>
      <c r="H124" s="12"/>
      <c r="I124" s="12"/>
      <c r="J124" s="11">
        <v>2</v>
      </c>
      <c r="K124" s="13">
        <v>3200000</v>
      </c>
    </row>
    <row r="125" spans="1:11" s="5" customFormat="1" ht="33">
      <c r="A125" s="11">
        <v>82</v>
      </c>
      <c r="B125" s="12" t="s">
        <v>317</v>
      </c>
      <c r="C125" s="12" t="s">
        <v>202</v>
      </c>
      <c r="D125" s="12"/>
      <c r="E125" s="12"/>
      <c r="F125" s="12"/>
      <c r="G125" s="12"/>
      <c r="H125" s="12"/>
      <c r="I125" s="12"/>
      <c r="J125" s="11">
        <v>30</v>
      </c>
      <c r="K125" s="13">
        <v>30000000</v>
      </c>
    </row>
    <row r="126" spans="1:11" s="5" customFormat="1" ht="33">
      <c r="A126" s="11">
        <v>83</v>
      </c>
      <c r="B126" s="12" t="s">
        <v>203</v>
      </c>
      <c r="C126" s="12" t="s">
        <v>318</v>
      </c>
      <c r="D126" s="12"/>
      <c r="E126" s="12"/>
      <c r="F126" s="12"/>
      <c r="G126" s="12"/>
      <c r="H126" s="12"/>
      <c r="I126" s="12"/>
      <c r="J126" s="11"/>
      <c r="K126" s="13">
        <v>27500000</v>
      </c>
    </row>
    <row r="127" spans="1:11" s="5" customFormat="1" ht="16.5">
      <c r="A127" s="63" t="s">
        <v>459</v>
      </c>
      <c r="B127" s="63"/>
      <c r="C127" s="63"/>
      <c r="D127" s="21"/>
      <c r="E127" s="21"/>
      <c r="F127" s="21"/>
      <c r="G127" s="21"/>
      <c r="H127" s="21"/>
      <c r="I127" s="21"/>
      <c r="J127" s="22"/>
      <c r="K127" s="23">
        <f>SUM(K44:K126)</f>
        <v>1044900000</v>
      </c>
    </row>
    <row r="128" spans="1:11" ht="16.5" customHeight="1">
      <c r="A128" s="50" t="s">
        <v>319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9"/>
    </row>
    <row r="129" spans="1:11" s="5" customFormat="1" ht="33">
      <c r="A129" s="11">
        <v>1</v>
      </c>
      <c r="B129" s="12" t="s">
        <v>94</v>
      </c>
      <c r="C129" s="12" t="s">
        <v>320</v>
      </c>
      <c r="D129" s="12"/>
      <c r="E129" s="12"/>
      <c r="F129" s="12"/>
      <c r="G129" s="12"/>
      <c r="H129" s="12"/>
      <c r="I129" s="11">
        <v>53</v>
      </c>
      <c r="J129" s="11">
        <v>53</v>
      </c>
      <c r="K129" s="13">
        <v>2650000</v>
      </c>
    </row>
    <row r="130" spans="1:11" s="5" customFormat="1" ht="33">
      <c r="A130" s="11">
        <v>2</v>
      </c>
      <c r="B130" s="12" t="s">
        <v>321</v>
      </c>
      <c r="C130" s="12" t="s">
        <v>324</v>
      </c>
      <c r="D130" s="12"/>
      <c r="E130" s="12"/>
      <c r="F130" s="12"/>
      <c r="G130" s="12"/>
      <c r="H130" s="12"/>
      <c r="I130" s="11">
        <v>32</v>
      </c>
      <c r="J130" s="11">
        <v>32</v>
      </c>
      <c r="K130" s="13">
        <v>6400000</v>
      </c>
    </row>
    <row r="131" spans="1:11" s="5" customFormat="1" ht="49.5">
      <c r="A131" s="11">
        <v>3</v>
      </c>
      <c r="B131" s="12" t="s">
        <v>322</v>
      </c>
      <c r="C131" s="12" t="s">
        <v>328</v>
      </c>
      <c r="D131" s="12"/>
      <c r="E131" s="12"/>
      <c r="F131" s="12"/>
      <c r="G131" s="12"/>
      <c r="H131" s="12"/>
      <c r="I131" s="11">
        <v>100</v>
      </c>
      <c r="J131" s="11">
        <v>100</v>
      </c>
      <c r="K131" s="13">
        <v>20000000</v>
      </c>
    </row>
    <row r="132" spans="1:11" s="5" customFormat="1" ht="33">
      <c r="A132" s="11">
        <v>4</v>
      </c>
      <c r="B132" s="12" t="s">
        <v>323</v>
      </c>
      <c r="C132" s="12" t="s">
        <v>326</v>
      </c>
      <c r="D132" s="12"/>
      <c r="E132" s="12"/>
      <c r="F132" s="12"/>
      <c r="G132" s="12"/>
      <c r="H132" s="12"/>
      <c r="I132" s="11">
        <v>49</v>
      </c>
      <c r="J132" s="11">
        <v>49</v>
      </c>
      <c r="K132" s="13">
        <v>4900000</v>
      </c>
    </row>
    <row r="133" spans="1:11" s="5" customFormat="1" ht="33">
      <c r="A133" s="11">
        <v>5</v>
      </c>
      <c r="B133" s="12" t="s">
        <v>325</v>
      </c>
      <c r="C133" s="12" t="s">
        <v>327</v>
      </c>
      <c r="D133" s="12"/>
      <c r="E133" s="12"/>
      <c r="F133" s="12"/>
      <c r="G133" s="12"/>
      <c r="H133" s="12"/>
      <c r="I133" s="11">
        <v>50</v>
      </c>
      <c r="J133" s="11">
        <v>50</v>
      </c>
      <c r="K133" s="13">
        <v>15000000</v>
      </c>
    </row>
    <row r="134" spans="1:11" s="5" customFormat="1" ht="49.5">
      <c r="A134" s="11">
        <v>6</v>
      </c>
      <c r="B134" s="12" t="s">
        <v>329</v>
      </c>
      <c r="C134" s="12" t="s">
        <v>330</v>
      </c>
      <c r="D134" s="12"/>
      <c r="E134" s="12"/>
      <c r="F134" s="12"/>
      <c r="G134" s="12"/>
      <c r="H134" s="12"/>
      <c r="I134" s="11">
        <v>175</v>
      </c>
      <c r="J134" s="11"/>
      <c r="K134" s="13"/>
    </row>
    <row r="135" spans="1:11" s="5" customFormat="1" ht="35.25" customHeight="1">
      <c r="A135" s="11">
        <v>7</v>
      </c>
      <c r="B135" s="12" t="s">
        <v>331</v>
      </c>
      <c r="C135" s="12" t="s">
        <v>332</v>
      </c>
      <c r="D135" s="12"/>
      <c r="E135" s="12"/>
      <c r="F135" s="12"/>
      <c r="G135" s="12"/>
      <c r="H135" s="12"/>
      <c r="I135" s="11">
        <v>40</v>
      </c>
      <c r="J135" s="11"/>
      <c r="K135" s="13"/>
    </row>
    <row r="136" spans="1:11" s="5" customFormat="1" ht="28.5" customHeight="1">
      <c r="A136" s="11">
        <v>8</v>
      </c>
      <c r="B136" s="12" t="s">
        <v>334</v>
      </c>
      <c r="C136" s="12" t="s">
        <v>333</v>
      </c>
      <c r="D136" s="12"/>
      <c r="E136" s="12"/>
      <c r="F136" s="12"/>
      <c r="G136" s="12"/>
      <c r="H136" s="12"/>
      <c r="I136" s="11">
        <v>70</v>
      </c>
      <c r="J136" s="11">
        <v>70</v>
      </c>
      <c r="K136" s="13">
        <v>7000000</v>
      </c>
    </row>
    <row r="137" spans="1:11" s="5" customFormat="1" ht="33">
      <c r="A137" s="11">
        <v>9</v>
      </c>
      <c r="B137" s="12" t="s">
        <v>335</v>
      </c>
      <c r="C137" s="12" t="s">
        <v>336</v>
      </c>
      <c r="D137" s="12"/>
      <c r="E137" s="12"/>
      <c r="F137" s="12"/>
      <c r="G137" s="12"/>
      <c r="H137" s="12"/>
      <c r="I137" s="11">
        <v>100</v>
      </c>
      <c r="J137" s="11"/>
      <c r="K137" s="13"/>
    </row>
    <row r="138" spans="1:11" s="5" customFormat="1" ht="33">
      <c r="A138" s="11">
        <v>10</v>
      </c>
      <c r="B138" s="12" t="s">
        <v>337</v>
      </c>
      <c r="C138" s="12" t="s">
        <v>338</v>
      </c>
      <c r="D138" s="12"/>
      <c r="E138" s="12"/>
      <c r="F138" s="12"/>
      <c r="G138" s="12"/>
      <c r="H138" s="12"/>
      <c r="I138" s="11">
        <v>100</v>
      </c>
      <c r="J138" s="11"/>
      <c r="K138" s="13"/>
    </row>
    <row r="139" spans="1:11" s="5" customFormat="1" ht="33">
      <c r="A139" s="11">
        <v>11</v>
      </c>
      <c r="B139" s="12" t="s">
        <v>339</v>
      </c>
      <c r="C139" s="12" t="s">
        <v>340</v>
      </c>
      <c r="D139" s="12"/>
      <c r="E139" s="12"/>
      <c r="F139" s="12"/>
      <c r="G139" s="12"/>
      <c r="H139" s="12"/>
      <c r="I139" s="11">
        <v>52</v>
      </c>
      <c r="J139" s="11">
        <v>52</v>
      </c>
      <c r="K139" s="13">
        <v>10400000</v>
      </c>
    </row>
    <row r="140" spans="1:11" s="5" customFormat="1" ht="33">
      <c r="A140" s="11">
        <v>12</v>
      </c>
      <c r="B140" s="12" t="s">
        <v>341</v>
      </c>
      <c r="C140" s="12" t="s">
        <v>342</v>
      </c>
      <c r="D140" s="12"/>
      <c r="E140" s="12"/>
      <c r="F140" s="12"/>
      <c r="G140" s="12"/>
      <c r="H140" s="12"/>
      <c r="I140" s="11">
        <v>500</v>
      </c>
      <c r="J140" s="11">
        <v>500</v>
      </c>
      <c r="K140" s="13"/>
    </row>
    <row r="141" spans="1:11" s="5" customFormat="1" ht="33">
      <c r="A141" s="11">
        <v>13</v>
      </c>
      <c r="B141" s="12" t="s">
        <v>343</v>
      </c>
      <c r="C141" s="12" t="s">
        <v>344</v>
      </c>
      <c r="D141" s="12"/>
      <c r="E141" s="12"/>
      <c r="F141" s="12"/>
      <c r="G141" s="12"/>
      <c r="H141" s="12"/>
      <c r="I141" s="11">
        <v>120</v>
      </c>
      <c r="J141" s="11">
        <v>120</v>
      </c>
      <c r="K141" s="13"/>
    </row>
    <row r="142" spans="1:11" s="5" customFormat="1" ht="33">
      <c r="A142" s="11">
        <v>14</v>
      </c>
      <c r="B142" s="12" t="s">
        <v>172</v>
      </c>
      <c r="C142" s="12" t="s">
        <v>345</v>
      </c>
      <c r="D142" s="12"/>
      <c r="E142" s="12"/>
      <c r="F142" s="12"/>
      <c r="G142" s="12"/>
      <c r="H142" s="12"/>
      <c r="I142" s="11">
        <v>33</v>
      </c>
      <c r="J142" s="11">
        <v>33</v>
      </c>
      <c r="K142" s="13">
        <v>6600000</v>
      </c>
    </row>
    <row r="143" spans="1:11" s="5" customFormat="1" ht="49.5">
      <c r="A143" s="11">
        <v>15</v>
      </c>
      <c r="B143" s="12" t="s">
        <v>346</v>
      </c>
      <c r="C143" s="12" t="s">
        <v>347</v>
      </c>
      <c r="D143" s="12"/>
      <c r="E143" s="12"/>
      <c r="F143" s="12"/>
      <c r="G143" s="12"/>
      <c r="H143" s="12"/>
      <c r="I143" s="11">
        <v>124</v>
      </c>
      <c r="J143" s="11"/>
      <c r="K143" s="13"/>
    </row>
    <row r="144" spans="1:11" s="5" customFormat="1" ht="33">
      <c r="A144" s="11">
        <v>16</v>
      </c>
      <c r="B144" s="12" t="s">
        <v>348</v>
      </c>
      <c r="C144" s="12" t="s">
        <v>349</v>
      </c>
      <c r="D144" s="12"/>
      <c r="E144" s="12"/>
      <c r="F144" s="12"/>
      <c r="G144" s="12"/>
      <c r="H144" s="12"/>
      <c r="I144" s="11">
        <v>100</v>
      </c>
      <c r="J144" s="11">
        <v>100</v>
      </c>
      <c r="K144" s="13">
        <v>6500000</v>
      </c>
    </row>
    <row r="145" spans="1:11" s="5" customFormat="1" ht="33">
      <c r="A145" s="11">
        <v>17</v>
      </c>
      <c r="B145" s="12" t="s">
        <v>350</v>
      </c>
      <c r="C145" s="12" t="s">
        <v>351</v>
      </c>
      <c r="D145" s="12"/>
      <c r="E145" s="12"/>
      <c r="F145" s="12"/>
      <c r="G145" s="12"/>
      <c r="H145" s="12"/>
      <c r="I145" s="11">
        <v>21</v>
      </c>
      <c r="J145" s="11"/>
      <c r="K145" s="13"/>
    </row>
    <row r="146" spans="1:11" s="5" customFormat="1" ht="49.5">
      <c r="A146" s="11">
        <v>18</v>
      </c>
      <c r="B146" s="12" t="s">
        <v>13</v>
      </c>
      <c r="C146" s="12" t="s">
        <v>352</v>
      </c>
      <c r="D146" s="12"/>
      <c r="E146" s="12"/>
      <c r="F146" s="12"/>
      <c r="G146" s="12"/>
      <c r="H146" s="12"/>
      <c r="I146" s="11">
        <v>150</v>
      </c>
      <c r="J146" s="11"/>
      <c r="K146" s="13"/>
    </row>
    <row r="147" spans="1:11" s="5" customFormat="1" ht="33">
      <c r="A147" s="11">
        <v>19</v>
      </c>
      <c r="B147" s="12" t="s">
        <v>353</v>
      </c>
      <c r="C147" s="12" t="s">
        <v>354</v>
      </c>
      <c r="D147" s="12"/>
      <c r="E147" s="12"/>
      <c r="F147" s="12"/>
      <c r="G147" s="12"/>
      <c r="H147" s="12"/>
      <c r="I147" s="11">
        <v>50</v>
      </c>
      <c r="J147" s="11"/>
      <c r="K147" s="13"/>
    </row>
    <row r="148" spans="1:11" s="5" customFormat="1" ht="33">
      <c r="A148" s="11">
        <v>20</v>
      </c>
      <c r="B148" s="12" t="s">
        <v>355</v>
      </c>
      <c r="C148" s="12" t="s">
        <v>356</v>
      </c>
      <c r="D148" s="12"/>
      <c r="E148" s="12"/>
      <c r="F148" s="12"/>
      <c r="G148" s="12"/>
      <c r="H148" s="12"/>
      <c r="I148" s="11">
        <v>35</v>
      </c>
      <c r="J148" s="11">
        <v>35</v>
      </c>
      <c r="K148" s="13">
        <f>J148*300000</f>
        <v>10500000</v>
      </c>
    </row>
    <row r="149" spans="1:11" s="5" customFormat="1" ht="33">
      <c r="A149" s="11">
        <v>21</v>
      </c>
      <c r="B149" s="12" t="s">
        <v>357</v>
      </c>
      <c r="C149" s="12" t="s">
        <v>358</v>
      </c>
      <c r="D149" s="12"/>
      <c r="E149" s="12"/>
      <c r="F149" s="12"/>
      <c r="G149" s="12"/>
      <c r="H149" s="12"/>
      <c r="I149" s="11">
        <v>31</v>
      </c>
      <c r="J149" s="11">
        <v>31</v>
      </c>
      <c r="K149" s="13">
        <v>6200000</v>
      </c>
    </row>
    <row r="150" spans="1:11" s="5" customFormat="1" ht="33">
      <c r="A150" s="11">
        <v>22</v>
      </c>
      <c r="B150" s="12" t="s">
        <v>359</v>
      </c>
      <c r="C150" s="12" t="s">
        <v>356</v>
      </c>
      <c r="D150" s="12"/>
      <c r="E150" s="12"/>
      <c r="F150" s="12"/>
      <c r="G150" s="12"/>
      <c r="H150" s="12"/>
      <c r="I150" s="11">
        <v>35</v>
      </c>
      <c r="J150" s="11">
        <v>35</v>
      </c>
      <c r="K150" s="13">
        <v>10500000</v>
      </c>
    </row>
    <row r="151" spans="1:11" s="5" customFormat="1" ht="49.5">
      <c r="A151" s="11">
        <v>23</v>
      </c>
      <c r="B151" s="12" t="s">
        <v>361</v>
      </c>
      <c r="C151" s="12" t="s">
        <v>362</v>
      </c>
      <c r="D151" s="12"/>
      <c r="E151" s="12"/>
      <c r="F151" s="12"/>
      <c r="G151" s="12"/>
      <c r="H151" s="12"/>
      <c r="I151" s="11">
        <v>51</v>
      </c>
      <c r="J151" s="11">
        <v>51</v>
      </c>
      <c r="K151" s="13">
        <v>5100000</v>
      </c>
    </row>
    <row r="152" spans="1:11" s="5" customFormat="1" ht="33">
      <c r="A152" s="11">
        <v>24</v>
      </c>
      <c r="B152" s="12" t="s">
        <v>363</v>
      </c>
      <c r="C152" s="12" t="s">
        <v>364</v>
      </c>
      <c r="D152" s="12"/>
      <c r="E152" s="12"/>
      <c r="F152" s="12"/>
      <c r="G152" s="12"/>
      <c r="H152" s="12"/>
      <c r="I152" s="11">
        <v>60</v>
      </c>
      <c r="J152" s="11">
        <v>60</v>
      </c>
      <c r="K152" s="13">
        <v>18000000</v>
      </c>
    </row>
    <row r="153" spans="1:11" s="5" customFormat="1" ht="66">
      <c r="A153" s="11">
        <v>25</v>
      </c>
      <c r="B153" s="12" t="s">
        <v>365</v>
      </c>
      <c r="C153" s="12" t="s">
        <v>366</v>
      </c>
      <c r="D153" s="12"/>
      <c r="E153" s="12"/>
      <c r="F153" s="12"/>
      <c r="G153" s="12"/>
      <c r="H153" s="12"/>
      <c r="I153" s="11">
        <v>500</v>
      </c>
      <c r="J153" s="11">
        <v>500</v>
      </c>
      <c r="K153" s="13">
        <v>7400000</v>
      </c>
    </row>
    <row r="154" spans="1:11" s="5" customFormat="1" ht="49.5">
      <c r="A154" s="11">
        <v>26</v>
      </c>
      <c r="B154" s="12" t="s">
        <v>367</v>
      </c>
      <c r="C154" s="12" t="s">
        <v>369</v>
      </c>
      <c r="D154" s="12"/>
      <c r="E154" s="12"/>
      <c r="F154" s="12"/>
      <c r="G154" s="12"/>
      <c r="H154" s="12"/>
      <c r="I154" s="11">
        <v>160</v>
      </c>
      <c r="J154" s="11">
        <v>160</v>
      </c>
      <c r="K154" s="13">
        <v>8000000</v>
      </c>
    </row>
    <row r="155" spans="1:11" s="5" customFormat="1" ht="49.5">
      <c r="A155" s="11">
        <v>27</v>
      </c>
      <c r="B155" s="12" t="s">
        <v>368</v>
      </c>
      <c r="C155" s="12" t="s">
        <v>370</v>
      </c>
      <c r="D155" s="12"/>
      <c r="E155" s="12"/>
      <c r="F155" s="12"/>
      <c r="G155" s="12"/>
      <c r="H155" s="12"/>
      <c r="I155" s="11">
        <v>100</v>
      </c>
      <c r="J155" s="11">
        <v>100</v>
      </c>
      <c r="K155" s="13">
        <v>10000000</v>
      </c>
    </row>
    <row r="156" spans="1:11" s="5" customFormat="1" ht="39.75" customHeight="1">
      <c r="A156" s="11">
        <v>28</v>
      </c>
      <c r="B156" s="12" t="s">
        <v>371</v>
      </c>
      <c r="C156" s="12" t="s">
        <v>373</v>
      </c>
      <c r="D156" s="12"/>
      <c r="E156" s="12"/>
      <c r="F156" s="12"/>
      <c r="G156" s="12"/>
      <c r="H156" s="12"/>
      <c r="I156" s="11">
        <v>70</v>
      </c>
      <c r="J156" s="11">
        <v>70</v>
      </c>
      <c r="K156" s="13">
        <v>7000000</v>
      </c>
    </row>
    <row r="157" spans="1:11" s="5" customFormat="1" ht="49.5">
      <c r="A157" s="11">
        <v>29</v>
      </c>
      <c r="B157" s="12" t="s">
        <v>372</v>
      </c>
      <c r="C157" s="12" t="s">
        <v>374</v>
      </c>
      <c r="D157" s="12"/>
      <c r="E157" s="12"/>
      <c r="F157" s="12"/>
      <c r="G157" s="12"/>
      <c r="H157" s="12"/>
      <c r="I157" s="11">
        <v>100</v>
      </c>
      <c r="J157" s="11">
        <v>100</v>
      </c>
      <c r="K157" s="13">
        <v>5000000</v>
      </c>
    </row>
    <row r="158" spans="1:11" s="5" customFormat="1" ht="33">
      <c r="A158" s="11">
        <v>30</v>
      </c>
      <c r="B158" s="12" t="s">
        <v>375</v>
      </c>
      <c r="C158" s="12" t="s">
        <v>376</v>
      </c>
      <c r="D158" s="12"/>
      <c r="E158" s="12"/>
      <c r="F158" s="12"/>
      <c r="G158" s="12"/>
      <c r="H158" s="12"/>
      <c r="I158" s="11">
        <v>46</v>
      </c>
      <c r="J158" s="11"/>
      <c r="K158" s="13"/>
    </row>
    <row r="159" spans="1:11" s="5" customFormat="1" ht="33">
      <c r="A159" s="11">
        <v>31</v>
      </c>
      <c r="B159" s="12" t="s">
        <v>377</v>
      </c>
      <c r="C159" s="12" t="s">
        <v>378</v>
      </c>
      <c r="D159" s="12"/>
      <c r="E159" s="12"/>
      <c r="F159" s="12"/>
      <c r="G159" s="12"/>
      <c r="H159" s="12"/>
      <c r="I159" s="11">
        <v>120</v>
      </c>
      <c r="J159" s="11"/>
      <c r="K159" s="13"/>
    </row>
    <row r="160" spans="1:11" s="5" customFormat="1" ht="33">
      <c r="A160" s="11">
        <v>32</v>
      </c>
      <c r="B160" s="12" t="s">
        <v>379</v>
      </c>
      <c r="C160" s="12" t="s">
        <v>380</v>
      </c>
      <c r="D160" s="12"/>
      <c r="E160" s="12"/>
      <c r="F160" s="12"/>
      <c r="G160" s="12"/>
      <c r="H160" s="12"/>
      <c r="I160" s="11">
        <v>80</v>
      </c>
      <c r="J160" s="11"/>
      <c r="K160" s="13"/>
    </row>
    <row r="161" spans="1:11" s="5" customFormat="1" ht="49.5">
      <c r="A161" s="11">
        <v>33</v>
      </c>
      <c r="B161" s="12" t="s">
        <v>381</v>
      </c>
      <c r="C161" s="12" t="s">
        <v>382</v>
      </c>
      <c r="D161" s="12"/>
      <c r="E161" s="12"/>
      <c r="F161" s="12"/>
      <c r="G161" s="12"/>
      <c r="H161" s="12"/>
      <c r="I161" s="11">
        <v>97</v>
      </c>
      <c r="J161" s="11"/>
      <c r="K161" s="13"/>
    </row>
    <row r="162" spans="1:11" s="5" customFormat="1" ht="33">
      <c r="A162" s="11">
        <v>34</v>
      </c>
      <c r="B162" s="42" t="s">
        <v>383</v>
      </c>
      <c r="C162" s="12" t="s">
        <v>385</v>
      </c>
      <c r="D162" s="12"/>
      <c r="E162" s="12"/>
      <c r="F162" s="12"/>
      <c r="G162" s="12"/>
      <c r="H162" s="12"/>
      <c r="I162" s="11">
        <v>23</v>
      </c>
      <c r="J162" s="11"/>
      <c r="K162" s="13"/>
    </row>
    <row r="163" spans="1:11" s="5" customFormat="1" ht="49.5">
      <c r="A163" s="11">
        <v>35</v>
      </c>
      <c r="B163" s="12" t="s">
        <v>384</v>
      </c>
      <c r="C163" s="12" t="s">
        <v>386</v>
      </c>
      <c r="D163" s="12"/>
      <c r="E163" s="12"/>
      <c r="F163" s="12"/>
      <c r="G163" s="12"/>
      <c r="H163" s="12"/>
      <c r="I163" s="11">
        <v>121</v>
      </c>
      <c r="J163" s="11"/>
      <c r="K163" s="13"/>
    </row>
    <row r="164" spans="1:11" s="5" customFormat="1" ht="33">
      <c r="A164" s="11">
        <v>36</v>
      </c>
      <c r="B164" s="12" t="s">
        <v>387</v>
      </c>
      <c r="C164" s="12" t="s">
        <v>390</v>
      </c>
      <c r="D164" s="12"/>
      <c r="E164" s="12"/>
      <c r="F164" s="12"/>
      <c r="G164" s="12"/>
      <c r="H164" s="12"/>
      <c r="I164" s="11">
        <v>60</v>
      </c>
      <c r="J164" s="11"/>
      <c r="K164" s="13"/>
    </row>
    <row r="165" spans="1:11" s="5" customFormat="1" ht="33">
      <c r="A165" s="11">
        <v>37</v>
      </c>
      <c r="B165" s="12" t="s">
        <v>388</v>
      </c>
      <c r="C165" s="12" t="s">
        <v>389</v>
      </c>
      <c r="D165" s="12"/>
      <c r="E165" s="12"/>
      <c r="F165" s="12"/>
      <c r="G165" s="12"/>
      <c r="H165" s="12"/>
      <c r="I165" s="11">
        <v>50</v>
      </c>
      <c r="J165" s="11"/>
      <c r="K165" s="13"/>
    </row>
    <row r="166" spans="1:11" s="5" customFormat="1" ht="33">
      <c r="A166" s="11">
        <v>38</v>
      </c>
      <c r="B166" s="12" t="s">
        <v>391</v>
      </c>
      <c r="C166" s="12" t="s">
        <v>392</v>
      </c>
      <c r="D166" s="12"/>
      <c r="E166" s="12"/>
      <c r="F166" s="12"/>
      <c r="G166" s="12"/>
      <c r="H166" s="12"/>
      <c r="I166" s="11">
        <v>53</v>
      </c>
      <c r="J166" s="11"/>
      <c r="K166" s="13"/>
    </row>
    <row r="167" spans="1:11" s="5" customFormat="1" ht="33">
      <c r="A167" s="11">
        <v>39</v>
      </c>
      <c r="B167" s="12" t="s">
        <v>393</v>
      </c>
      <c r="C167" s="12" t="s">
        <v>394</v>
      </c>
      <c r="D167" s="12"/>
      <c r="E167" s="12"/>
      <c r="F167" s="12"/>
      <c r="G167" s="12"/>
      <c r="H167" s="12"/>
      <c r="I167" s="11">
        <v>110</v>
      </c>
      <c r="J167" s="11"/>
      <c r="K167" s="13"/>
    </row>
    <row r="168" spans="1:11" s="5" customFormat="1" ht="33">
      <c r="A168" s="11">
        <v>40</v>
      </c>
      <c r="B168" s="12" t="s">
        <v>230</v>
      </c>
      <c r="C168" s="12" t="s">
        <v>395</v>
      </c>
      <c r="D168" s="12"/>
      <c r="E168" s="12"/>
      <c r="F168" s="12"/>
      <c r="G168" s="12"/>
      <c r="H168" s="12"/>
      <c r="I168" s="11">
        <v>34</v>
      </c>
      <c r="J168" s="11"/>
      <c r="K168" s="13"/>
    </row>
    <row r="169" spans="1:11" s="5" customFormat="1" ht="33">
      <c r="A169" s="11">
        <v>41</v>
      </c>
      <c r="B169" s="12" t="s">
        <v>396</v>
      </c>
      <c r="C169" s="12" t="s">
        <v>397</v>
      </c>
      <c r="D169" s="12"/>
      <c r="E169" s="12"/>
      <c r="F169" s="12"/>
      <c r="G169" s="12"/>
      <c r="H169" s="12"/>
      <c r="I169" s="11">
        <v>60</v>
      </c>
      <c r="J169" s="11"/>
      <c r="K169" s="13"/>
    </row>
    <row r="170" spans="1:11" s="5" customFormat="1" ht="66">
      <c r="A170" s="11">
        <v>42</v>
      </c>
      <c r="B170" s="12" t="s">
        <v>398</v>
      </c>
      <c r="C170" s="12" t="s">
        <v>399</v>
      </c>
      <c r="D170" s="12"/>
      <c r="E170" s="12"/>
      <c r="F170" s="12"/>
      <c r="G170" s="12"/>
      <c r="H170" s="12"/>
      <c r="I170" s="11">
        <v>300</v>
      </c>
      <c r="J170" s="11">
        <v>300</v>
      </c>
      <c r="K170" s="13">
        <f>J170*200000</f>
        <v>60000000</v>
      </c>
    </row>
    <row r="171" spans="1:11" s="5" customFormat="1" ht="49.5">
      <c r="A171" s="11">
        <v>43</v>
      </c>
      <c r="B171" s="12" t="s">
        <v>400</v>
      </c>
      <c r="C171" s="12" t="s">
        <v>401</v>
      </c>
      <c r="D171" s="12"/>
      <c r="E171" s="12"/>
      <c r="F171" s="12"/>
      <c r="G171" s="12"/>
      <c r="H171" s="12"/>
      <c r="I171" s="11">
        <v>54</v>
      </c>
      <c r="J171" s="11">
        <v>54</v>
      </c>
      <c r="K171" s="13">
        <v>5400000</v>
      </c>
    </row>
    <row r="172" spans="1:11" s="5" customFormat="1" ht="33">
      <c r="A172" s="11">
        <v>44</v>
      </c>
      <c r="B172" s="12" t="s">
        <v>402</v>
      </c>
      <c r="C172" s="12" t="s">
        <v>403</v>
      </c>
      <c r="D172" s="12"/>
      <c r="E172" s="12"/>
      <c r="F172" s="12"/>
      <c r="G172" s="12"/>
      <c r="H172" s="12"/>
      <c r="I172" s="11">
        <v>120</v>
      </c>
      <c r="J172" s="11"/>
      <c r="K172" s="13"/>
    </row>
    <row r="173" spans="1:11" s="5" customFormat="1" ht="49.5">
      <c r="A173" s="11">
        <v>45</v>
      </c>
      <c r="B173" s="12" t="s">
        <v>404</v>
      </c>
      <c r="C173" s="12" t="s">
        <v>405</v>
      </c>
      <c r="D173" s="12"/>
      <c r="E173" s="12"/>
      <c r="F173" s="12"/>
      <c r="G173" s="12"/>
      <c r="H173" s="12"/>
      <c r="I173" s="11">
        <v>50</v>
      </c>
      <c r="J173" s="11">
        <v>50</v>
      </c>
      <c r="K173" s="13">
        <v>10000000</v>
      </c>
    </row>
    <row r="174" spans="1:11" s="5" customFormat="1" ht="49.5">
      <c r="A174" s="11">
        <v>46</v>
      </c>
      <c r="B174" s="12" t="s">
        <v>406</v>
      </c>
      <c r="C174" s="12" t="s">
        <v>407</v>
      </c>
      <c r="D174" s="12"/>
      <c r="E174" s="12"/>
      <c r="F174" s="12"/>
      <c r="G174" s="12"/>
      <c r="H174" s="12"/>
      <c r="I174" s="11">
        <v>100</v>
      </c>
      <c r="J174" s="11"/>
      <c r="K174" s="13"/>
    </row>
    <row r="175" spans="1:11" s="5" customFormat="1" ht="33">
      <c r="A175" s="11">
        <v>47</v>
      </c>
      <c r="B175" s="12" t="s">
        <v>408</v>
      </c>
      <c r="C175" s="12" t="s">
        <v>409</v>
      </c>
      <c r="D175" s="12"/>
      <c r="E175" s="12"/>
      <c r="F175" s="12"/>
      <c r="G175" s="12"/>
      <c r="H175" s="12"/>
      <c r="I175" s="11">
        <v>32</v>
      </c>
      <c r="J175" s="11">
        <v>32</v>
      </c>
      <c r="K175" s="13">
        <f>32*300000</f>
        <v>9600000</v>
      </c>
    </row>
    <row r="176" spans="1:11" s="5" customFormat="1" ht="33">
      <c r="A176" s="11">
        <v>48</v>
      </c>
      <c r="B176" s="12" t="s">
        <v>283</v>
      </c>
      <c r="C176" s="12" t="s">
        <v>410</v>
      </c>
      <c r="D176" s="12"/>
      <c r="E176" s="12"/>
      <c r="F176" s="12"/>
      <c r="G176" s="12"/>
      <c r="H176" s="12"/>
      <c r="I176" s="11">
        <v>47</v>
      </c>
      <c r="J176" s="11">
        <v>47</v>
      </c>
      <c r="K176" s="13">
        <f>47*200000</f>
        <v>9400000</v>
      </c>
    </row>
    <row r="177" spans="1:11" s="5" customFormat="1" ht="33">
      <c r="A177" s="11">
        <v>49</v>
      </c>
      <c r="B177" s="12" t="s">
        <v>411</v>
      </c>
      <c r="C177" s="12" t="s">
        <v>412</v>
      </c>
      <c r="D177" s="12"/>
      <c r="E177" s="12"/>
      <c r="F177" s="12"/>
      <c r="G177" s="12"/>
      <c r="H177" s="12"/>
      <c r="I177" s="11">
        <v>90</v>
      </c>
      <c r="J177" s="11">
        <v>90</v>
      </c>
      <c r="K177" s="13">
        <f>J177*50000</f>
        <v>4500000</v>
      </c>
    </row>
    <row r="178" spans="1:11" s="5" customFormat="1" ht="33">
      <c r="A178" s="11"/>
      <c r="B178" s="12" t="s">
        <v>413</v>
      </c>
      <c r="C178" s="12" t="s">
        <v>414</v>
      </c>
      <c r="D178" s="12"/>
      <c r="E178" s="12"/>
      <c r="F178" s="12"/>
      <c r="G178" s="12"/>
      <c r="H178" s="12"/>
      <c r="I178" s="11">
        <v>37</v>
      </c>
      <c r="J178" s="11"/>
      <c r="K178" s="13"/>
    </row>
    <row r="179" spans="1:11" s="5" customFormat="1" ht="33">
      <c r="A179" s="11"/>
      <c r="B179" s="12" t="s">
        <v>415</v>
      </c>
      <c r="C179" s="12" t="s">
        <v>416</v>
      </c>
      <c r="D179" s="12"/>
      <c r="E179" s="12"/>
      <c r="F179" s="12"/>
      <c r="G179" s="12"/>
      <c r="H179" s="12"/>
      <c r="I179" s="11">
        <v>30</v>
      </c>
      <c r="J179" s="11">
        <v>30</v>
      </c>
      <c r="K179" s="13">
        <v>6000000</v>
      </c>
    </row>
    <row r="180" spans="1:11" s="5" customFormat="1" ht="33">
      <c r="A180" s="11"/>
      <c r="B180" s="12" t="s">
        <v>417</v>
      </c>
      <c r="C180" s="12" t="s">
        <v>418</v>
      </c>
      <c r="D180" s="12"/>
      <c r="E180" s="12"/>
      <c r="F180" s="12"/>
      <c r="G180" s="12"/>
      <c r="H180" s="12"/>
      <c r="I180" s="11">
        <v>150</v>
      </c>
      <c r="J180" s="11">
        <v>150</v>
      </c>
      <c r="K180" s="13">
        <v>15000000</v>
      </c>
    </row>
    <row r="181" spans="1:11" s="5" customFormat="1" ht="33">
      <c r="A181" s="11"/>
      <c r="B181" s="12" t="s">
        <v>419</v>
      </c>
      <c r="C181" s="12" t="s">
        <v>420</v>
      </c>
      <c r="D181" s="12"/>
      <c r="E181" s="12"/>
      <c r="F181" s="12"/>
      <c r="G181" s="12"/>
      <c r="H181" s="12"/>
      <c r="I181" s="11">
        <v>200</v>
      </c>
      <c r="J181" s="11">
        <v>200</v>
      </c>
      <c r="K181" s="13">
        <v>20000000</v>
      </c>
    </row>
    <row r="182" spans="1:11" s="5" customFormat="1" ht="33">
      <c r="A182" s="11"/>
      <c r="B182" s="12" t="s">
        <v>421</v>
      </c>
      <c r="C182" s="12" t="s">
        <v>422</v>
      </c>
      <c r="D182" s="12"/>
      <c r="E182" s="12"/>
      <c r="F182" s="12"/>
      <c r="G182" s="12"/>
      <c r="H182" s="12"/>
      <c r="I182" s="11">
        <v>37</v>
      </c>
      <c r="J182" s="11">
        <v>37</v>
      </c>
      <c r="K182" s="13"/>
    </row>
    <row r="183" spans="1:11" s="5" customFormat="1" ht="33">
      <c r="A183" s="11"/>
      <c r="B183" s="12" t="s">
        <v>423</v>
      </c>
      <c r="C183" s="12" t="s">
        <v>424</v>
      </c>
      <c r="D183" s="12"/>
      <c r="E183" s="12"/>
      <c r="F183" s="12"/>
      <c r="G183" s="12"/>
      <c r="H183" s="12"/>
      <c r="I183" s="11">
        <v>50</v>
      </c>
      <c r="J183" s="11">
        <v>50</v>
      </c>
      <c r="K183" s="13">
        <v>15000000</v>
      </c>
    </row>
    <row r="184" spans="1:11" s="5" customFormat="1" ht="33">
      <c r="A184" s="11"/>
      <c r="B184" s="12" t="s">
        <v>425</v>
      </c>
      <c r="C184" s="12" t="s">
        <v>428</v>
      </c>
      <c r="D184" s="12"/>
      <c r="E184" s="12"/>
      <c r="F184" s="12"/>
      <c r="G184" s="12"/>
      <c r="H184" s="12"/>
      <c r="I184" s="11">
        <v>19</v>
      </c>
      <c r="J184" s="11"/>
      <c r="K184" s="13"/>
    </row>
    <row r="185" spans="1:11" s="5" customFormat="1" ht="49.5">
      <c r="A185" s="11"/>
      <c r="B185" s="12" t="s">
        <v>464</v>
      </c>
      <c r="C185" s="12" t="s">
        <v>465</v>
      </c>
      <c r="D185" s="12"/>
      <c r="E185" s="12"/>
      <c r="F185" s="12"/>
      <c r="G185" s="12"/>
      <c r="H185" s="12"/>
      <c r="I185" s="11"/>
      <c r="J185" s="11">
        <v>362</v>
      </c>
      <c r="K185" s="13">
        <f>J185*500000</f>
        <v>181000000</v>
      </c>
    </row>
    <row r="186" spans="1:11" s="5" customFormat="1" ht="33">
      <c r="A186" s="11"/>
      <c r="B186" s="12" t="s">
        <v>426</v>
      </c>
      <c r="C186" s="12" t="s">
        <v>427</v>
      </c>
      <c r="D186" s="12"/>
      <c r="E186" s="12"/>
      <c r="F186" s="12"/>
      <c r="G186" s="12"/>
      <c r="H186" s="12"/>
      <c r="I186" s="11">
        <v>64</v>
      </c>
      <c r="J186" s="11">
        <v>64</v>
      </c>
      <c r="K186" s="13">
        <f>J186*500000</f>
        <v>32000000</v>
      </c>
    </row>
    <row r="187" spans="1:11" s="5" customFormat="1" ht="16.5">
      <c r="A187" s="63" t="s">
        <v>460</v>
      </c>
      <c r="B187" s="63"/>
      <c r="C187" s="63"/>
      <c r="D187" s="21"/>
      <c r="E187" s="21"/>
      <c r="F187" s="21"/>
      <c r="G187" s="21"/>
      <c r="H187" s="21"/>
      <c r="I187" s="21"/>
      <c r="J187" s="22"/>
      <c r="K187" s="24">
        <f>SUM(K129:K186)</f>
        <v>535050000</v>
      </c>
    </row>
    <row r="188" spans="1:11" s="5" customFormat="1" ht="33" customHeight="1">
      <c r="A188" s="52"/>
      <c r="B188" s="51"/>
      <c r="C188" s="52" t="s">
        <v>458</v>
      </c>
      <c r="D188" s="51">
        <f aca="true" t="shared" si="2" ref="D188:J188">SUM(D7:D187)</f>
        <v>9524</v>
      </c>
      <c r="E188" s="51">
        <f t="shared" si="2"/>
        <v>1500</v>
      </c>
      <c r="F188" s="51">
        <f t="shared" si="2"/>
        <v>10380</v>
      </c>
      <c r="G188" s="51">
        <f t="shared" si="2"/>
        <v>7958</v>
      </c>
      <c r="H188" s="51">
        <f t="shared" si="2"/>
        <v>15916</v>
      </c>
      <c r="I188" s="51">
        <f t="shared" si="2"/>
        <v>5295</v>
      </c>
      <c r="J188" s="51">
        <f t="shared" si="2"/>
        <v>4631</v>
      </c>
      <c r="K188" s="53">
        <f>K187+K127+K40+K42</f>
        <v>7627840000</v>
      </c>
    </row>
    <row r="189" spans="1:11" s="5" customFormat="1" ht="12.75">
      <c r="A189"/>
      <c r="B189"/>
      <c r="C189"/>
      <c r="D189"/>
      <c r="E189"/>
      <c r="F189"/>
      <c r="G189"/>
      <c r="H189"/>
      <c r="I189"/>
      <c r="J189"/>
      <c r="K189"/>
    </row>
    <row r="190" spans="1:11" s="5" customFormat="1" ht="12.75">
      <c r="A190"/>
      <c r="B190"/>
      <c r="C190"/>
      <c r="D190"/>
      <c r="E190"/>
      <c r="F190"/>
      <c r="G190"/>
      <c r="H190"/>
      <c r="I190"/>
      <c r="J190"/>
      <c r="K190"/>
    </row>
    <row r="191" spans="1:11" s="5" customFormat="1" ht="12.75">
      <c r="A191"/>
      <c r="B191"/>
      <c r="C191"/>
      <c r="D191"/>
      <c r="E191"/>
      <c r="F191"/>
      <c r="G191"/>
      <c r="H191"/>
      <c r="I191"/>
      <c r="J191"/>
      <c r="K191"/>
    </row>
    <row r="192" spans="1:11" s="5" customFormat="1" ht="12.75">
      <c r="A192"/>
      <c r="B192"/>
      <c r="C192"/>
      <c r="D192"/>
      <c r="E192"/>
      <c r="F192"/>
      <c r="G192"/>
      <c r="H192"/>
      <c r="I192"/>
      <c r="J192"/>
      <c r="K192"/>
    </row>
    <row r="193" spans="1:11" s="5" customFormat="1" ht="12.75">
      <c r="A193"/>
      <c r="B193"/>
      <c r="C193"/>
      <c r="D193"/>
      <c r="E193"/>
      <c r="F193"/>
      <c r="G193"/>
      <c r="H193"/>
      <c r="I193"/>
      <c r="J193"/>
      <c r="K193"/>
    </row>
    <row r="194" spans="1:11" s="5" customFormat="1" ht="12.75">
      <c r="A194"/>
      <c r="B194"/>
      <c r="C194"/>
      <c r="D194"/>
      <c r="E194"/>
      <c r="F194"/>
      <c r="G194"/>
      <c r="H194"/>
      <c r="I194"/>
      <c r="J194"/>
      <c r="K194"/>
    </row>
    <row r="195" spans="1:11" s="5" customFormat="1" ht="12.75">
      <c r="A195"/>
      <c r="B195"/>
      <c r="C195"/>
      <c r="D195"/>
      <c r="E195"/>
      <c r="F195"/>
      <c r="G195"/>
      <c r="H195"/>
      <c r="I195"/>
      <c r="J195"/>
      <c r="K195"/>
    </row>
    <row r="196" spans="1:11" s="5" customFormat="1" ht="12.75">
      <c r="A196"/>
      <c r="B196"/>
      <c r="C196"/>
      <c r="D196"/>
      <c r="E196"/>
      <c r="F196"/>
      <c r="G196"/>
      <c r="H196"/>
      <c r="I196"/>
      <c r="J196"/>
      <c r="K196"/>
    </row>
    <row r="197" spans="1:11" s="5" customFormat="1" ht="12.75">
      <c r="A197"/>
      <c r="B197"/>
      <c r="C197"/>
      <c r="D197"/>
      <c r="E197"/>
      <c r="F197"/>
      <c r="G197"/>
      <c r="H197"/>
      <c r="I197"/>
      <c r="J197"/>
      <c r="K197"/>
    </row>
    <row r="198" spans="1:11" s="5" customFormat="1" ht="12.75">
      <c r="A198"/>
      <c r="B198"/>
      <c r="C198"/>
      <c r="D198"/>
      <c r="E198"/>
      <c r="F198"/>
      <c r="G198"/>
      <c r="H198"/>
      <c r="I198"/>
      <c r="J198"/>
      <c r="K198"/>
    </row>
    <row r="199" spans="1:11" s="5" customFormat="1" ht="12.75">
      <c r="A199"/>
      <c r="B199"/>
      <c r="C199"/>
      <c r="D199"/>
      <c r="E199"/>
      <c r="F199"/>
      <c r="G199"/>
      <c r="H199"/>
      <c r="I199"/>
      <c r="J199"/>
      <c r="K199"/>
    </row>
    <row r="200" spans="1:11" s="5" customFormat="1" ht="12.75">
      <c r="A200"/>
      <c r="B200"/>
      <c r="C200"/>
      <c r="D200"/>
      <c r="E200"/>
      <c r="F200"/>
      <c r="G200"/>
      <c r="H200"/>
      <c r="I200"/>
      <c r="J200"/>
      <c r="K200"/>
    </row>
    <row r="201" spans="1:11" s="5" customFormat="1" ht="12.75">
      <c r="A201"/>
      <c r="B201"/>
      <c r="C201"/>
      <c r="D201"/>
      <c r="E201"/>
      <c r="F201"/>
      <c r="G201"/>
      <c r="H201"/>
      <c r="I201"/>
      <c r="J201"/>
      <c r="K201"/>
    </row>
    <row r="202" spans="1:11" s="5" customFormat="1" ht="12.75">
      <c r="A202"/>
      <c r="B202"/>
      <c r="C202"/>
      <c r="D202"/>
      <c r="E202"/>
      <c r="F202"/>
      <c r="G202"/>
      <c r="H202"/>
      <c r="I202"/>
      <c r="J202"/>
      <c r="K202"/>
    </row>
    <row r="203" spans="1:11" s="5" customFormat="1" ht="12.75">
      <c r="A203"/>
      <c r="B203"/>
      <c r="C203"/>
      <c r="D203"/>
      <c r="E203"/>
      <c r="F203"/>
      <c r="G203"/>
      <c r="H203"/>
      <c r="I203"/>
      <c r="J203"/>
      <c r="K203"/>
    </row>
    <row r="204" spans="1:11" s="5" customFormat="1" ht="12.75">
      <c r="A204"/>
      <c r="B204"/>
      <c r="C204"/>
      <c r="D204"/>
      <c r="E204"/>
      <c r="F204"/>
      <c r="G204"/>
      <c r="H204"/>
      <c r="I204"/>
      <c r="J204"/>
      <c r="K204"/>
    </row>
    <row r="205" spans="1:11" s="5" customFormat="1" ht="12.75">
      <c r="A205"/>
      <c r="B205"/>
      <c r="C205"/>
      <c r="D205"/>
      <c r="E205"/>
      <c r="F205"/>
      <c r="G205"/>
      <c r="H205"/>
      <c r="I205"/>
      <c r="J205"/>
      <c r="K205"/>
    </row>
  </sheetData>
  <sheetProtection/>
  <mergeCells count="9">
    <mergeCell ref="A6:K6"/>
    <mergeCell ref="A127:C127"/>
    <mergeCell ref="A187:C187"/>
    <mergeCell ref="A2:K2"/>
    <mergeCell ref="A4:A5"/>
    <mergeCell ref="B4:B5"/>
    <mergeCell ref="C4:C5"/>
    <mergeCell ref="D4:J4"/>
    <mergeCell ref="K4:K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9">
      <selection activeCell="A95" sqref="A95:E98"/>
    </sheetView>
  </sheetViews>
  <sheetFormatPr defaultColWidth="9.140625" defaultRowHeight="12.75"/>
  <cols>
    <col min="2" max="2" width="16.7109375" style="0" customWidth="1"/>
    <col min="3" max="3" width="23.421875" style="0" customWidth="1"/>
    <col min="10" max="10" width="17.57421875" style="0" bestFit="1" customWidth="1"/>
    <col min="12" max="12" width="12.8515625" style="0" bestFit="1" customWidth="1"/>
  </cols>
  <sheetData>
    <row r="1" spans="1:10" ht="16.5">
      <c r="A1" s="65" t="s">
        <v>0</v>
      </c>
      <c r="B1" s="65" t="s">
        <v>2</v>
      </c>
      <c r="C1" s="65" t="s">
        <v>1</v>
      </c>
      <c r="D1" s="67" t="s">
        <v>7</v>
      </c>
      <c r="E1" s="67"/>
      <c r="F1" s="67"/>
      <c r="G1" s="67"/>
      <c r="H1" s="67"/>
      <c r="I1" s="67"/>
      <c r="J1" s="65" t="s">
        <v>3</v>
      </c>
    </row>
    <row r="2" spans="1:10" ht="57">
      <c r="A2" s="66"/>
      <c r="B2" s="66"/>
      <c r="C2" s="66"/>
      <c r="D2" s="15" t="s">
        <v>8</v>
      </c>
      <c r="E2" s="15" t="s">
        <v>9</v>
      </c>
      <c r="F2" s="15" t="s">
        <v>89</v>
      </c>
      <c r="G2" s="15" t="s">
        <v>10</v>
      </c>
      <c r="H2" s="15" t="s">
        <v>15</v>
      </c>
      <c r="I2" s="31" t="s">
        <v>11</v>
      </c>
      <c r="J2" s="66"/>
    </row>
    <row r="3" spans="1:10" ht="16.5">
      <c r="A3" s="60" t="s">
        <v>17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ht="39" customHeight="1">
      <c r="A4" s="9">
        <v>1</v>
      </c>
      <c r="B4" s="29" t="s">
        <v>79</v>
      </c>
      <c r="C4" s="7"/>
      <c r="D4" s="1"/>
      <c r="E4" s="1">
        <v>500</v>
      </c>
      <c r="F4" s="1"/>
      <c r="G4" s="1"/>
      <c r="H4" s="1"/>
      <c r="I4" s="32"/>
      <c r="J4" s="6">
        <f>D4*25000+E4*10000+F4*15000</f>
        <v>5000000</v>
      </c>
    </row>
    <row r="5" spans="1:10" ht="39" customHeight="1">
      <c r="A5" s="9">
        <v>2</v>
      </c>
      <c r="B5" s="29" t="s">
        <v>77</v>
      </c>
      <c r="C5" s="7"/>
      <c r="D5" s="1"/>
      <c r="E5" s="1">
        <v>1250</v>
      </c>
      <c r="F5" s="1"/>
      <c r="G5" s="1"/>
      <c r="H5" s="1"/>
      <c r="I5" s="32"/>
      <c r="J5" s="6">
        <f aca="true" t="shared" si="0" ref="J5:J32">D5*25000+E5*10000+F5*15000</f>
        <v>12500000</v>
      </c>
    </row>
    <row r="6" spans="1:10" ht="39" customHeight="1">
      <c r="A6" s="9">
        <v>3</v>
      </c>
      <c r="B6" s="29" t="s">
        <v>80</v>
      </c>
      <c r="C6" s="7"/>
      <c r="D6" s="1"/>
      <c r="E6" s="1">
        <v>280</v>
      </c>
      <c r="F6" s="1"/>
      <c r="G6" s="1"/>
      <c r="H6" s="1"/>
      <c r="I6" s="32"/>
      <c r="J6" s="6">
        <f t="shared" si="0"/>
        <v>2800000</v>
      </c>
    </row>
    <row r="7" spans="1:10" ht="39" customHeight="1">
      <c r="A7" s="9">
        <v>4</v>
      </c>
      <c r="B7" s="29" t="s">
        <v>19</v>
      </c>
      <c r="C7" s="7"/>
      <c r="D7" s="1"/>
      <c r="E7" s="1">
        <v>1000</v>
      </c>
      <c r="F7" s="1"/>
      <c r="G7" s="1"/>
      <c r="H7" s="1"/>
      <c r="I7" s="32"/>
      <c r="J7" s="6">
        <f t="shared" si="0"/>
        <v>10000000</v>
      </c>
    </row>
    <row r="8" spans="1:10" ht="39" customHeight="1">
      <c r="A8" s="9">
        <v>5</v>
      </c>
      <c r="B8" s="29" t="s">
        <v>81</v>
      </c>
      <c r="C8" s="7"/>
      <c r="D8" s="1"/>
      <c r="E8" s="1">
        <v>800</v>
      </c>
      <c r="F8" s="1"/>
      <c r="G8" s="1"/>
      <c r="H8" s="1"/>
      <c r="I8" s="32"/>
      <c r="J8" s="6">
        <f t="shared" si="0"/>
        <v>8000000</v>
      </c>
    </row>
    <row r="9" spans="1:10" ht="39" customHeight="1">
      <c r="A9" s="9">
        <v>6</v>
      </c>
      <c r="B9" s="29" t="s">
        <v>32</v>
      </c>
      <c r="C9" s="7"/>
      <c r="D9" s="1"/>
      <c r="E9" s="1">
        <v>400</v>
      </c>
      <c r="F9" s="1"/>
      <c r="G9" s="1"/>
      <c r="H9" s="1"/>
      <c r="I9" s="32"/>
      <c r="J9" s="6">
        <f t="shared" si="0"/>
        <v>4000000</v>
      </c>
    </row>
    <row r="10" spans="1:10" ht="39" customHeight="1">
      <c r="A10" s="9">
        <v>7</v>
      </c>
      <c r="B10" s="4" t="s">
        <v>12</v>
      </c>
      <c r="C10" s="4"/>
      <c r="D10" s="1"/>
      <c r="E10" s="1">
        <v>200</v>
      </c>
      <c r="F10" s="1">
        <v>600</v>
      </c>
      <c r="G10" s="4"/>
      <c r="H10" s="4"/>
      <c r="I10" s="32"/>
      <c r="J10" s="6">
        <f t="shared" si="0"/>
        <v>11000000</v>
      </c>
    </row>
    <row r="11" spans="1:10" ht="39" customHeight="1">
      <c r="A11" s="9">
        <v>8</v>
      </c>
      <c r="B11" s="4" t="s">
        <v>78</v>
      </c>
      <c r="C11" s="4"/>
      <c r="D11" s="1"/>
      <c r="E11" s="1">
        <v>400</v>
      </c>
      <c r="F11" s="1"/>
      <c r="G11" s="4"/>
      <c r="H11" s="4"/>
      <c r="I11" s="32"/>
      <c r="J11" s="6">
        <f t="shared" si="0"/>
        <v>4000000</v>
      </c>
    </row>
    <row r="12" spans="1:10" ht="39" customHeight="1">
      <c r="A12" s="9">
        <v>9</v>
      </c>
      <c r="B12" s="4" t="s">
        <v>82</v>
      </c>
      <c r="C12" s="4"/>
      <c r="D12" s="1">
        <v>600</v>
      </c>
      <c r="E12" s="1"/>
      <c r="F12" s="1"/>
      <c r="G12" s="4"/>
      <c r="H12" s="4"/>
      <c r="I12" s="32"/>
      <c r="J12" s="6">
        <f t="shared" si="0"/>
        <v>15000000</v>
      </c>
    </row>
    <row r="13" spans="1:10" ht="39" customHeight="1">
      <c r="A13" s="9">
        <v>10</v>
      </c>
      <c r="B13" s="4" t="s">
        <v>83</v>
      </c>
      <c r="C13" s="4"/>
      <c r="D13" s="1">
        <v>240</v>
      </c>
      <c r="E13" s="1"/>
      <c r="F13" s="1"/>
      <c r="G13" s="4"/>
      <c r="H13" s="4"/>
      <c r="I13" s="32"/>
      <c r="J13" s="6">
        <f t="shared" si="0"/>
        <v>6000000</v>
      </c>
    </row>
    <row r="14" spans="1:10" ht="39" customHeight="1">
      <c r="A14" s="9">
        <v>11</v>
      </c>
      <c r="B14" s="4" t="s">
        <v>86</v>
      </c>
      <c r="C14" s="4"/>
      <c r="D14" s="1"/>
      <c r="E14" s="1">
        <v>280</v>
      </c>
      <c r="F14" s="1"/>
      <c r="G14" s="4"/>
      <c r="H14" s="4"/>
      <c r="I14" s="32"/>
      <c r="J14" s="6">
        <f t="shared" si="0"/>
        <v>2800000</v>
      </c>
    </row>
    <row r="15" spans="1:10" ht="39" customHeight="1">
      <c r="A15" s="9">
        <v>12</v>
      </c>
      <c r="B15" s="4" t="s">
        <v>90</v>
      </c>
      <c r="C15" s="4"/>
      <c r="D15" s="1"/>
      <c r="E15" s="1"/>
      <c r="F15" s="1">
        <v>600</v>
      </c>
      <c r="G15" s="4"/>
      <c r="H15" s="4"/>
      <c r="I15" s="32"/>
      <c r="J15" s="6">
        <f t="shared" si="0"/>
        <v>9000000</v>
      </c>
    </row>
    <row r="16" spans="1:10" ht="39" customHeight="1">
      <c r="A16" s="9">
        <v>13</v>
      </c>
      <c r="B16" s="4" t="s">
        <v>91</v>
      </c>
      <c r="C16" s="4"/>
      <c r="D16" s="1"/>
      <c r="E16" s="1">
        <v>100</v>
      </c>
      <c r="F16" s="1"/>
      <c r="G16" s="4"/>
      <c r="H16" s="4"/>
      <c r="I16" s="32"/>
      <c r="J16" s="6">
        <f t="shared" si="0"/>
        <v>1000000</v>
      </c>
    </row>
    <row r="17" spans="1:10" ht="39" customHeight="1">
      <c r="A17" s="9">
        <v>14</v>
      </c>
      <c r="B17" s="4" t="s">
        <v>92</v>
      </c>
      <c r="C17" s="4"/>
      <c r="D17" s="1"/>
      <c r="E17" s="1">
        <v>200</v>
      </c>
      <c r="F17" s="1"/>
      <c r="G17" s="4"/>
      <c r="H17" s="4"/>
      <c r="I17" s="32"/>
      <c r="J17" s="6">
        <f t="shared" si="0"/>
        <v>2000000</v>
      </c>
    </row>
    <row r="18" spans="1:10" ht="39" customHeight="1">
      <c r="A18" s="9">
        <v>15</v>
      </c>
      <c r="B18" s="4" t="s">
        <v>16</v>
      </c>
      <c r="C18" s="4"/>
      <c r="D18" s="1">
        <v>100</v>
      </c>
      <c r="E18" s="1"/>
      <c r="F18" s="1"/>
      <c r="G18" s="4"/>
      <c r="H18" s="4"/>
      <c r="I18" s="32"/>
      <c r="J18" s="6">
        <f t="shared" si="0"/>
        <v>2500000</v>
      </c>
    </row>
    <row r="19" spans="1:10" ht="39" customHeight="1">
      <c r="A19" s="9">
        <v>16</v>
      </c>
      <c r="B19" s="4"/>
      <c r="C19" s="4"/>
      <c r="D19" s="1"/>
      <c r="E19" s="1"/>
      <c r="F19" s="1"/>
      <c r="G19" s="4"/>
      <c r="H19" s="4"/>
      <c r="I19" s="32"/>
      <c r="J19" s="6">
        <f t="shared" si="0"/>
        <v>0</v>
      </c>
    </row>
    <row r="20" spans="1:10" ht="39" customHeight="1">
      <c r="A20" s="9">
        <v>17</v>
      </c>
      <c r="B20" s="4" t="s">
        <v>93</v>
      </c>
      <c r="C20" s="4"/>
      <c r="D20" s="1"/>
      <c r="E20" s="1"/>
      <c r="F20" s="1"/>
      <c r="G20" s="4"/>
      <c r="H20" s="4"/>
      <c r="I20" s="32"/>
      <c r="J20" s="6">
        <f t="shared" si="0"/>
        <v>0</v>
      </c>
    </row>
    <row r="21" spans="1:10" ht="39" customHeight="1">
      <c r="A21" s="9">
        <v>18</v>
      </c>
      <c r="B21" s="29" t="s">
        <v>18</v>
      </c>
      <c r="C21" s="4"/>
      <c r="D21" s="1"/>
      <c r="E21" s="1"/>
      <c r="F21" s="1"/>
      <c r="G21" s="4"/>
      <c r="H21" s="4"/>
      <c r="I21" s="32"/>
      <c r="J21" s="6">
        <f t="shared" si="0"/>
        <v>0</v>
      </c>
    </row>
    <row r="22" spans="1:10" ht="39" customHeight="1">
      <c r="A22" s="9">
        <v>19</v>
      </c>
      <c r="B22" s="29" t="s">
        <v>94</v>
      </c>
      <c r="C22" s="7"/>
      <c r="D22" s="1"/>
      <c r="E22" s="1">
        <v>100</v>
      </c>
      <c r="F22" s="1"/>
      <c r="G22" s="1"/>
      <c r="H22" s="1"/>
      <c r="I22" s="32"/>
      <c r="J22" s="6">
        <f t="shared" si="0"/>
        <v>1000000</v>
      </c>
    </row>
    <row r="23" spans="1:10" ht="39" customHeight="1">
      <c r="A23" s="9">
        <v>20</v>
      </c>
      <c r="B23" s="29" t="s">
        <v>95</v>
      </c>
      <c r="C23" s="7"/>
      <c r="D23" s="1">
        <v>100</v>
      </c>
      <c r="E23" s="1"/>
      <c r="F23" s="1"/>
      <c r="G23" s="1"/>
      <c r="H23" s="1"/>
      <c r="I23" s="32"/>
      <c r="J23" s="6">
        <f t="shared" si="0"/>
        <v>2500000</v>
      </c>
    </row>
    <row r="24" spans="1:10" ht="39" customHeight="1">
      <c r="A24" s="9">
        <v>21</v>
      </c>
      <c r="B24" s="4" t="s">
        <v>76</v>
      </c>
      <c r="C24" s="4"/>
      <c r="D24" s="1"/>
      <c r="E24" s="1">
        <v>400</v>
      </c>
      <c r="F24" s="1"/>
      <c r="G24" s="4"/>
      <c r="H24" s="4"/>
      <c r="I24" s="32"/>
      <c r="J24" s="6">
        <f t="shared" si="0"/>
        <v>4000000</v>
      </c>
    </row>
    <row r="25" spans="1:10" ht="39" customHeight="1">
      <c r="A25" s="9">
        <v>22</v>
      </c>
      <c r="B25" s="4" t="s">
        <v>109</v>
      </c>
      <c r="C25" s="4"/>
      <c r="D25" s="1">
        <v>200</v>
      </c>
      <c r="E25" s="1"/>
      <c r="F25" s="1"/>
      <c r="G25" s="4"/>
      <c r="H25" s="4"/>
      <c r="I25" s="32"/>
      <c r="J25" s="6">
        <f t="shared" si="0"/>
        <v>5000000</v>
      </c>
    </row>
    <row r="26" spans="1:10" ht="39" customHeight="1">
      <c r="A26" s="9">
        <v>23</v>
      </c>
      <c r="B26" s="4" t="s">
        <v>37</v>
      </c>
      <c r="C26" s="4"/>
      <c r="D26" s="1">
        <v>100</v>
      </c>
      <c r="E26" s="1"/>
      <c r="F26" s="1"/>
      <c r="G26" s="4"/>
      <c r="H26" s="4"/>
      <c r="I26" s="32"/>
      <c r="J26" s="6">
        <f t="shared" si="0"/>
        <v>2500000</v>
      </c>
    </row>
    <row r="27" spans="1:10" ht="39" customHeight="1">
      <c r="A27" s="9">
        <v>24</v>
      </c>
      <c r="B27" s="4" t="s">
        <v>97</v>
      </c>
      <c r="C27" s="4"/>
      <c r="D27" s="1"/>
      <c r="E27" s="1"/>
      <c r="F27" s="1"/>
      <c r="G27" s="4"/>
      <c r="H27" s="4"/>
      <c r="I27" s="32"/>
      <c r="J27" s="6">
        <f t="shared" si="0"/>
        <v>0</v>
      </c>
    </row>
    <row r="28" spans="1:10" ht="39" customHeight="1">
      <c r="A28" s="9">
        <v>25</v>
      </c>
      <c r="B28" s="4"/>
      <c r="C28" s="14"/>
      <c r="D28" s="1"/>
      <c r="E28" s="1"/>
      <c r="F28" s="1"/>
      <c r="G28" s="4"/>
      <c r="H28" s="4"/>
      <c r="I28" s="32"/>
      <c r="J28" s="6">
        <f t="shared" si="0"/>
        <v>0</v>
      </c>
    </row>
    <row r="29" spans="1:10" ht="39" customHeight="1">
      <c r="A29" s="9">
        <v>26</v>
      </c>
      <c r="B29" s="4" t="s">
        <v>85</v>
      </c>
      <c r="C29" s="14"/>
      <c r="D29" s="1">
        <v>1550</v>
      </c>
      <c r="E29" s="1"/>
      <c r="F29" s="1"/>
      <c r="G29" s="4"/>
      <c r="H29" s="4"/>
      <c r="I29" s="32"/>
      <c r="J29" s="6">
        <f t="shared" si="0"/>
        <v>38750000</v>
      </c>
    </row>
    <row r="30" spans="1:10" ht="39" customHeight="1">
      <c r="A30" s="9">
        <v>27</v>
      </c>
      <c r="B30" s="4" t="s">
        <v>87</v>
      </c>
      <c r="C30" s="14"/>
      <c r="D30" s="1">
        <v>1468</v>
      </c>
      <c r="E30" s="1"/>
      <c r="F30" s="1"/>
      <c r="G30" s="4"/>
      <c r="H30" s="4"/>
      <c r="I30" s="32"/>
      <c r="J30" s="6">
        <f t="shared" si="0"/>
        <v>36700000</v>
      </c>
    </row>
    <row r="31" spans="1:12" ht="39" customHeight="1">
      <c r="A31" s="9">
        <v>28</v>
      </c>
      <c r="B31" s="4" t="s">
        <v>96</v>
      </c>
      <c r="C31" s="14"/>
      <c r="D31" s="1">
        <v>560</v>
      </c>
      <c r="E31" s="1"/>
      <c r="F31" s="1"/>
      <c r="G31" s="4"/>
      <c r="H31" s="4"/>
      <c r="I31" s="32"/>
      <c r="J31" s="6">
        <f t="shared" si="0"/>
        <v>14000000</v>
      </c>
      <c r="L31">
        <v>140</v>
      </c>
    </row>
    <row r="32" spans="1:12" ht="39" customHeight="1">
      <c r="A32" s="9">
        <v>29</v>
      </c>
      <c r="B32" s="4" t="s">
        <v>88</v>
      </c>
      <c r="C32" s="14"/>
      <c r="D32" s="1">
        <v>11</v>
      </c>
      <c r="E32" s="1"/>
      <c r="F32" s="1"/>
      <c r="G32" s="4"/>
      <c r="H32" s="4"/>
      <c r="I32" s="32"/>
      <c r="J32" s="6">
        <f t="shared" si="0"/>
        <v>275000</v>
      </c>
      <c r="L32">
        <v>4</v>
      </c>
    </row>
    <row r="33" spans="1:12" ht="16.5">
      <c r="A33" s="71" t="s">
        <v>72</v>
      </c>
      <c r="B33" s="72"/>
      <c r="C33" s="73"/>
      <c r="D33" s="8">
        <f>SUM(D4:D32)</f>
        <v>4929</v>
      </c>
      <c r="E33" s="8">
        <f>SUM(E4:E32)</f>
        <v>5910</v>
      </c>
      <c r="F33" s="8">
        <f>SUM(F4:F32)</f>
        <v>1200</v>
      </c>
      <c r="G33" s="8"/>
      <c r="H33" s="8"/>
      <c r="I33" s="33"/>
      <c r="J33" s="3">
        <f>SUM(J4:J32)</f>
        <v>200325000</v>
      </c>
      <c r="L33">
        <f>L31*L32</f>
        <v>560</v>
      </c>
    </row>
    <row r="34" spans="1:10" ht="16.5">
      <c r="A34" s="60" t="s">
        <v>42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49.5">
      <c r="A35" s="27" t="s">
        <v>44</v>
      </c>
      <c r="B35" s="7" t="s">
        <v>110</v>
      </c>
      <c r="C35" s="4" t="s">
        <v>118</v>
      </c>
      <c r="D35" s="37"/>
      <c r="E35" s="37"/>
      <c r="F35" s="37"/>
      <c r="G35" s="37"/>
      <c r="H35" s="37"/>
      <c r="I35" s="32">
        <v>1</v>
      </c>
      <c r="J35" s="6">
        <v>3700000</v>
      </c>
    </row>
    <row r="36" spans="1:10" ht="49.5">
      <c r="A36" s="27" t="s">
        <v>43</v>
      </c>
      <c r="B36" s="4" t="s">
        <v>39</v>
      </c>
      <c r="C36" s="4" t="s">
        <v>120</v>
      </c>
      <c r="D36" s="36"/>
      <c r="E36" s="36"/>
      <c r="F36" s="36"/>
      <c r="G36" s="36"/>
      <c r="H36" s="36"/>
      <c r="I36" s="38">
        <v>16</v>
      </c>
      <c r="J36" s="39">
        <v>8000000</v>
      </c>
    </row>
    <row r="37" spans="1:10" ht="49.5">
      <c r="A37" s="27" t="s">
        <v>45</v>
      </c>
      <c r="B37" s="4" t="s">
        <v>111</v>
      </c>
      <c r="C37" s="4" t="s">
        <v>119</v>
      </c>
      <c r="D37" s="4"/>
      <c r="E37" s="4"/>
      <c r="F37" s="4"/>
      <c r="G37" s="4"/>
      <c r="H37" s="4"/>
      <c r="I37" s="32">
        <v>3</v>
      </c>
      <c r="J37" s="6">
        <v>3000000</v>
      </c>
    </row>
    <row r="38" spans="1:10" ht="49.5">
      <c r="A38" s="27" t="s">
        <v>46</v>
      </c>
      <c r="B38" s="4" t="s">
        <v>112</v>
      </c>
      <c r="C38" s="4" t="s">
        <v>118</v>
      </c>
      <c r="D38" s="4"/>
      <c r="E38" s="4"/>
      <c r="F38" s="4"/>
      <c r="G38" s="4"/>
      <c r="H38" s="4"/>
      <c r="I38" s="32">
        <v>10</v>
      </c>
      <c r="J38" s="6">
        <v>35000000</v>
      </c>
    </row>
    <row r="39" spans="1:10" ht="49.5">
      <c r="A39" s="27" t="s">
        <v>47</v>
      </c>
      <c r="B39" s="4" t="s">
        <v>113</v>
      </c>
      <c r="C39" s="4" t="s">
        <v>118</v>
      </c>
      <c r="D39" s="4"/>
      <c r="E39" s="4"/>
      <c r="F39" s="4"/>
      <c r="G39" s="4"/>
      <c r="H39" s="4"/>
      <c r="I39" s="32">
        <v>10</v>
      </c>
      <c r="J39" s="6">
        <v>500000</v>
      </c>
    </row>
    <row r="40" spans="1:10" ht="33">
      <c r="A40" s="27" t="s">
        <v>48</v>
      </c>
      <c r="B40" s="4" t="s">
        <v>114</v>
      </c>
      <c r="C40" s="4" t="s">
        <v>115</v>
      </c>
      <c r="D40" s="4"/>
      <c r="E40" s="4"/>
      <c r="F40" s="4"/>
      <c r="G40" s="4"/>
      <c r="H40" s="4"/>
      <c r="I40" s="32">
        <v>40</v>
      </c>
      <c r="J40" s="6">
        <v>120000000</v>
      </c>
    </row>
    <row r="41" spans="1:10" ht="49.5">
      <c r="A41" s="27" t="s">
        <v>49</v>
      </c>
      <c r="B41" s="4" t="s">
        <v>116</v>
      </c>
      <c r="C41" s="4" t="s">
        <v>117</v>
      </c>
      <c r="D41" s="4"/>
      <c r="E41" s="4"/>
      <c r="F41" s="4"/>
      <c r="G41" s="4"/>
      <c r="H41" s="4"/>
      <c r="I41" s="32">
        <v>5</v>
      </c>
      <c r="J41" s="6">
        <v>5000000</v>
      </c>
    </row>
    <row r="42" spans="1:10" ht="49.5">
      <c r="A42" s="27" t="s">
        <v>50</v>
      </c>
      <c r="B42" s="35" t="s">
        <v>99</v>
      </c>
      <c r="C42" s="36" t="s">
        <v>144</v>
      </c>
      <c r="D42" s="36"/>
      <c r="E42" s="36"/>
      <c r="F42" s="36"/>
      <c r="G42" s="36"/>
      <c r="H42" s="36"/>
      <c r="I42" s="38">
        <v>28</v>
      </c>
      <c r="J42" s="39">
        <v>14000000</v>
      </c>
    </row>
    <row r="43" spans="1:10" ht="49.5">
      <c r="A43" s="9">
        <v>9</v>
      </c>
      <c r="B43" s="7" t="s">
        <v>121</v>
      </c>
      <c r="C43" s="4" t="s">
        <v>118</v>
      </c>
      <c r="D43" s="4"/>
      <c r="E43" s="4"/>
      <c r="F43" s="4"/>
      <c r="G43" s="4"/>
      <c r="H43" s="4"/>
      <c r="I43" s="32">
        <v>1</v>
      </c>
      <c r="J43" s="30">
        <v>4000000</v>
      </c>
    </row>
    <row r="44" spans="1:10" ht="49.5">
      <c r="A44" s="27" t="s">
        <v>51</v>
      </c>
      <c r="B44" s="4" t="s">
        <v>122</v>
      </c>
      <c r="C44" s="4" t="s">
        <v>123</v>
      </c>
      <c r="D44" s="4"/>
      <c r="E44" s="4"/>
      <c r="F44" s="4"/>
      <c r="G44" s="4"/>
      <c r="H44" s="4"/>
      <c r="I44" s="32">
        <v>1</v>
      </c>
      <c r="J44" s="6">
        <v>4000000</v>
      </c>
    </row>
    <row r="45" spans="1:10" ht="49.5">
      <c r="A45" s="27" t="s">
        <v>52</v>
      </c>
      <c r="B45" s="36" t="s">
        <v>124</v>
      </c>
      <c r="C45" s="36" t="s">
        <v>141</v>
      </c>
      <c r="D45" s="36"/>
      <c r="E45" s="36"/>
      <c r="F45" s="36"/>
      <c r="G45" s="36"/>
      <c r="H45" s="36"/>
      <c r="I45" s="38">
        <v>20</v>
      </c>
      <c r="J45" s="39">
        <v>40000000</v>
      </c>
    </row>
    <row r="46" spans="1:11" ht="49.5">
      <c r="A46" s="27" t="s">
        <v>53</v>
      </c>
      <c r="B46" s="4" t="s">
        <v>125</v>
      </c>
      <c r="C46" s="4" t="s">
        <v>126</v>
      </c>
      <c r="D46" s="4"/>
      <c r="E46" s="4"/>
      <c r="F46" s="4"/>
      <c r="G46" s="4"/>
      <c r="H46" s="4"/>
      <c r="I46" s="32">
        <v>17</v>
      </c>
      <c r="J46" s="6">
        <v>9500000</v>
      </c>
      <c r="K46" s="28"/>
    </row>
    <row r="47" spans="1:11" ht="49.5">
      <c r="A47" s="27" t="s">
        <v>54</v>
      </c>
      <c r="B47" s="4" t="s">
        <v>105</v>
      </c>
      <c r="C47" s="4" t="s">
        <v>127</v>
      </c>
      <c r="D47" s="4"/>
      <c r="E47" s="4"/>
      <c r="F47" s="4"/>
      <c r="G47" s="4"/>
      <c r="H47" s="4"/>
      <c r="I47" s="32">
        <v>1</v>
      </c>
      <c r="J47" s="6">
        <v>4500000</v>
      </c>
      <c r="K47" s="28"/>
    </row>
    <row r="48" spans="1:11" ht="49.5">
      <c r="A48" s="27" t="s">
        <v>55</v>
      </c>
      <c r="B48" s="4" t="s">
        <v>128</v>
      </c>
      <c r="C48" s="4" t="s">
        <v>129</v>
      </c>
      <c r="D48" s="4"/>
      <c r="E48" s="4"/>
      <c r="F48" s="4"/>
      <c r="G48" s="4"/>
      <c r="H48" s="4"/>
      <c r="I48" s="32">
        <v>15</v>
      </c>
      <c r="J48" s="6">
        <v>15000000</v>
      </c>
      <c r="K48" s="28"/>
    </row>
    <row r="49" spans="1:11" ht="49.5">
      <c r="A49" s="27" t="s">
        <v>56</v>
      </c>
      <c r="B49" s="7" t="s">
        <v>130</v>
      </c>
      <c r="C49" s="4" t="s">
        <v>119</v>
      </c>
      <c r="D49" s="4"/>
      <c r="E49" s="4"/>
      <c r="F49" s="4"/>
      <c r="G49" s="4"/>
      <c r="H49" s="4"/>
      <c r="I49" s="32">
        <v>3</v>
      </c>
      <c r="J49" s="6">
        <v>6000000</v>
      </c>
      <c r="K49" s="28"/>
    </row>
    <row r="50" spans="1:10" ht="66">
      <c r="A50" s="27" t="s">
        <v>57</v>
      </c>
      <c r="B50" s="4" t="s">
        <v>145</v>
      </c>
      <c r="C50" s="4" t="s">
        <v>98</v>
      </c>
      <c r="D50" s="4"/>
      <c r="E50" s="4"/>
      <c r="F50" s="4"/>
      <c r="G50" s="4"/>
      <c r="H50" s="4"/>
      <c r="I50" s="32">
        <v>1</v>
      </c>
      <c r="J50" s="6">
        <v>800000</v>
      </c>
    </row>
    <row r="51" spans="1:10" ht="49.5">
      <c r="A51" s="27" t="s">
        <v>58</v>
      </c>
      <c r="B51" s="7" t="s">
        <v>131</v>
      </c>
      <c r="C51" s="4" t="s">
        <v>132</v>
      </c>
      <c r="D51" s="4"/>
      <c r="E51" s="4"/>
      <c r="F51" s="4"/>
      <c r="G51" s="4"/>
      <c r="H51" s="4"/>
      <c r="I51" s="32">
        <v>1</v>
      </c>
      <c r="J51" s="6">
        <v>5000000</v>
      </c>
    </row>
    <row r="52" spans="1:10" ht="49.5">
      <c r="A52" s="27" t="s">
        <v>59</v>
      </c>
      <c r="B52" s="4" t="s">
        <v>133</v>
      </c>
      <c r="C52" s="4" t="s">
        <v>123</v>
      </c>
      <c r="D52" s="4"/>
      <c r="E52" s="4"/>
      <c r="F52" s="4"/>
      <c r="G52" s="4"/>
      <c r="H52" s="4"/>
      <c r="I52" s="32">
        <v>2</v>
      </c>
      <c r="J52" s="6">
        <v>1500000</v>
      </c>
    </row>
    <row r="53" spans="1:10" ht="66">
      <c r="A53" s="27" t="s">
        <v>60</v>
      </c>
      <c r="B53" s="4" t="s">
        <v>134</v>
      </c>
      <c r="C53" s="4" t="s">
        <v>135</v>
      </c>
      <c r="D53" s="4"/>
      <c r="E53" s="4"/>
      <c r="F53" s="4"/>
      <c r="G53" s="4"/>
      <c r="H53" s="4"/>
      <c r="I53" s="32">
        <v>1</v>
      </c>
      <c r="J53" s="6">
        <v>7500000</v>
      </c>
    </row>
    <row r="54" spans="1:10" ht="66">
      <c r="A54" s="27" t="s">
        <v>61</v>
      </c>
      <c r="B54" s="7" t="s">
        <v>136</v>
      </c>
      <c r="C54" s="4" t="s">
        <v>135</v>
      </c>
      <c r="D54" s="4"/>
      <c r="E54" s="4"/>
      <c r="F54" s="4"/>
      <c r="G54" s="4"/>
      <c r="H54" s="4"/>
      <c r="I54" s="32">
        <v>1</v>
      </c>
      <c r="J54" s="6">
        <v>2700000</v>
      </c>
    </row>
    <row r="55" spans="1:10" ht="66">
      <c r="A55" s="27" t="s">
        <v>62</v>
      </c>
      <c r="B55" s="7" t="s">
        <v>137</v>
      </c>
      <c r="C55" s="4" t="s">
        <v>123</v>
      </c>
      <c r="D55" s="4"/>
      <c r="E55" s="4"/>
      <c r="F55" s="4"/>
      <c r="G55" s="4"/>
      <c r="H55" s="4"/>
      <c r="I55" s="32">
        <v>2</v>
      </c>
      <c r="J55" s="6">
        <v>7500000</v>
      </c>
    </row>
    <row r="56" spans="1:10" ht="49.5">
      <c r="A56" s="27" t="s">
        <v>63</v>
      </c>
      <c r="B56" s="4" t="s">
        <v>138</v>
      </c>
      <c r="C56" s="4" t="s">
        <v>139</v>
      </c>
      <c r="D56" s="36"/>
      <c r="E56" s="36"/>
      <c r="F56" s="36"/>
      <c r="G56" s="36"/>
      <c r="H56" s="36"/>
      <c r="I56" s="32">
        <v>20</v>
      </c>
      <c r="J56" s="6">
        <v>20000000</v>
      </c>
    </row>
    <row r="57" spans="1:10" ht="49.5">
      <c r="A57" s="27" t="s">
        <v>64</v>
      </c>
      <c r="B57" s="4" t="s">
        <v>103</v>
      </c>
      <c r="C57" s="4" t="s">
        <v>140</v>
      </c>
      <c r="D57" s="4"/>
      <c r="E57" s="4"/>
      <c r="F57" s="4"/>
      <c r="G57" s="4"/>
      <c r="H57" s="4"/>
      <c r="I57" s="32">
        <v>1</v>
      </c>
      <c r="J57" s="6">
        <v>1300000</v>
      </c>
    </row>
    <row r="58" spans="1:10" ht="49.5">
      <c r="A58" s="40" t="s">
        <v>65</v>
      </c>
      <c r="B58" s="41" t="s">
        <v>142</v>
      </c>
      <c r="C58" s="4" t="s">
        <v>143</v>
      </c>
      <c r="D58" s="4"/>
      <c r="E58" s="4"/>
      <c r="F58" s="4"/>
      <c r="G58" s="4"/>
      <c r="H58" s="4"/>
      <c r="I58" s="32">
        <v>2</v>
      </c>
      <c r="J58" s="6">
        <v>9000000</v>
      </c>
    </row>
    <row r="59" spans="1:10" ht="49.5">
      <c r="A59" s="40" t="s">
        <v>66</v>
      </c>
      <c r="B59" s="4" t="s">
        <v>103</v>
      </c>
      <c r="C59" s="41" t="s">
        <v>143</v>
      </c>
      <c r="D59" s="4"/>
      <c r="E59" s="4"/>
      <c r="F59" s="4"/>
      <c r="G59" s="4"/>
      <c r="H59" s="4"/>
      <c r="I59" s="32">
        <v>2</v>
      </c>
      <c r="J59" s="6">
        <v>2000000</v>
      </c>
    </row>
    <row r="60" spans="1:10" ht="49.5">
      <c r="A60" s="40" t="s">
        <v>67</v>
      </c>
      <c r="B60" s="41" t="s">
        <v>102</v>
      </c>
      <c r="C60" s="4" t="s">
        <v>140</v>
      </c>
      <c r="D60" s="4"/>
      <c r="E60" s="4"/>
      <c r="F60" s="4"/>
      <c r="G60" s="4"/>
      <c r="H60" s="4"/>
      <c r="I60" s="32">
        <v>1</v>
      </c>
      <c r="J60" s="6">
        <v>2000000</v>
      </c>
    </row>
    <row r="61" spans="1:10" ht="49.5">
      <c r="A61" s="40" t="s">
        <v>68</v>
      </c>
      <c r="B61" s="41" t="s">
        <v>146</v>
      </c>
      <c r="C61" s="4" t="s">
        <v>147</v>
      </c>
      <c r="D61" s="4"/>
      <c r="E61" s="4"/>
      <c r="F61" s="4"/>
      <c r="G61" s="4"/>
      <c r="H61" s="4"/>
      <c r="I61" s="32">
        <v>25</v>
      </c>
      <c r="J61" s="6">
        <v>12500000</v>
      </c>
    </row>
    <row r="62" spans="1:10" ht="66">
      <c r="A62" s="40" t="s">
        <v>69</v>
      </c>
      <c r="B62" s="41" t="s">
        <v>148</v>
      </c>
      <c r="C62" s="41" t="s">
        <v>149</v>
      </c>
      <c r="D62" s="4"/>
      <c r="E62" s="4"/>
      <c r="F62" s="4"/>
      <c r="G62" s="4"/>
      <c r="H62" s="4"/>
      <c r="I62" s="32">
        <v>1</v>
      </c>
      <c r="J62" s="6">
        <v>1000000</v>
      </c>
    </row>
    <row r="63" spans="1:10" ht="66">
      <c r="A63" s="40" t="s">
        <v>70</v>
      </c>
      <c r="B63" s="41" t="s">
        <v>150</v>
      </c>
      <c r="C63" s="41" t="s">
        <v>151</v>
      </c>
      <c r="D63" s="4"/>
      <c r="E63" s="4"/>
      <c r="F63" s="4"/>
      <c r="G63" s="4"/>
      <c r="H63" s="4"/>
      <c r="I63" s="32">
        <v>1</v>
      </c>
      <c r="J63" s="6">
        <v>1000000</v>
      </c>
    </row>
    <row r="64" spans="1:10" ht="49.5">
      <c r="A64" s="40" t="s">
        <v>71</v>
      </c>
      <c r="B64" s="41" t="s">
        <v>152</v>
      </c>
      <c r="C64" s="4" t="s">
        <v>153</v>
      </c>
      <c r="D64" s="4"/>
      <c r="E64" s="4"/>
      <c r="F64" s="4"/>
      <c r="G64" s="4"/>
      <c r="H64" s="4"/>
      <c r="I64" s="32">
        <v>10</v>
      </c>
      <c r="J64" s="6">
        <v>5000000</v>
      </c>
    </row>
    <row r="65" spans="1:10" ht="16.5">
      <c r="A65" s="27" t="s">
        <v>104</v>
      </c>
      <c r="B65" s="4"/>
      <c r="C65" s="4"/>
      <c r="D65" s="4"/>
      <c r="E65" s="4"/>
      <c r="F65" s="4"/>
      <c r="G65" s="4"/>
      <c r="H65" s="4"/>
      <c r="I65" s="32"/>
      <c r="J65" s="6"/>
    </row>
    <row r="66" spans="1:10" ht="16.5">
      <c r="A66" s="71" t="s">
        <v>73</v>
      </c>
      <c r="B66" s="72"/>
      <c r="C66" s="73"/>
      <c r="D66" s="8"/>
      <c r="E66" s="8"/>
      <c r="F66" s="8"/>
      <c r="G66" s="8"/>
      <c r="H66" s="8"/>
      <c r="I66" s="33">
        <f>SUM(I35:I65)</f>
        <v>242</v>
      </c>
      <c r="J66" s="3">
        <f>SUM(J35:J65)</f>
        <v>351000000</v>
      </c>
    </row>
    <row r="67" spans="1:10" ht="16.5">
      <c r="A67" s="60" t="s">
        <v>75</v>
      </c>
      <c r="B67" s="61"/>
      <c r="C67" s="61"/>
      <c r="D67" s="61"/>
      <c r="E67" s="61"/>
      <c r="F67" s="61"/>
      <c r="G67" s="61"/>
      <c r="H67" s="61"/>
      <c r="I67" s="61"/>
      <c r="J67" s="62"/>
    </row>
    <row r="68" spans="1:10" ht="49.5">
      <c r="A68" s="9">
        <v>1</v>
      </c>
      <c r="B68" s="36" t="s">
        <v>124</v>
      </c>
      <c r="C68" s="36" t="s">
        <v>154</v>
      </c>
      <c r="D68" s="4"/>
      <c r="E68" s="4"/>
      <c r="F68" s="4"/>
      <c r="G68" s="4"/>
      <c r="H68" s="4"/>
      <c r="I68" s="32">
        <v>10</v>
      </c>
      <c r="J68" s="6"/>
    </row>
    <row r="69" spans="1:10" ht="49.5">
      <c r="A69" s="9"/>
      <c r="B69" s="4" t="s">
        <v>100</v>
      </c>
      <c r="C69" s="4" t="s">
        <v>101</v>
      </c>
      <c r="D69" s="4"/>
      <c r="E69" s="4"/>
      <c r="F69" s="4"/>
      <c r="G69" s="4"/>
      <c r="H69" s="4"/>
      <c r="I69" s="32">
        <v>9</v>
      </c>
      <c r="J69" s="6">
        <v>2520000</v>
      </c>
    </row>
    <row r="70" spans="1:10" ht="82.5">
      <c r="A70" s="9"/>
      <c r="B70" s="4" t="s">
        <v>155</v>
      </c>
      <c r="C70" s="4" t="s">
        <v>156</v>
      </c>
      <c r="D70" s="4"/>
      <c r="E70" s="4"/>
      <c r="F70" s="4"/>
      <c r="G70" s="4"/>
      <c r="H70" s="4"/>
      <c r="I70" s="32">
        <v>80</v>
      </c>
      <c r="J70" s="6"/>
    </row>
    <row r="71" spans="1:10" ht="49.5">
      <c r="A71" s="9"/>
      <c r="B71" s="4" t="s">
        <v>160</v>
      </c>
      <c r="C71" s="4" t="s">
        <v>157</v>
      </c>
      <c r="D71" s="4"/>
      <c r="E71" s="4"/>
      <c r="F71" s="4"/>
      <c r="G71" s="4"/>
      <c r="H71" s="4"/>
      <c r="I71" s="32">
        <v>21</v>
      </c>
      <c r="J71" s="6"/>
    </row>
    <row r="72" spans="1:10" ht="33">
      <c r="A72" s="9"/>
      <c r="B72" s="4" t="s">
        <v>113</v>
      </c>
      <c r="C72" s="4" t="s">
        <v>158</v>
      </c>
      <c r="D72" s="4"/>
      <c r="E72" s="4"/>
      <c r="F72" s="4"/>
      <c r="G72" s="4"/>
      <c r="H72" s="4"/>
      <c r="I72" s="32">
        <v>100</v>
      </c>
      <c r="J72" s="6"/>
    </row>
    <row r="73" spans="1:10" ht="66">
      <c r="A73" s="9"/>
      <c r="B73" s="4" t="s">
        <v>159</v>
      </c>
      <c r="C73" s="4" t="s">
        <v>161</v>
      </c>
      <c r="D73" s="4"/>
      <c r="E73" s="4"/>
      <c r="F73" s="4"/>
      <c r="G73" s="4"/>
      <c r="H73" s="4"/>
      <c r="I73" s="32">
        <v>212</v>
      </c>
      <c r="J73" s="6"/>
    </row>
    <row r="74" spans="1:10" ht="49.5">
      <c r="A74" s="9"/>
      <c r="B74" s="4" t="s">
        <v>106</v>
      </c>
      <c r="C74" s="4" t="s">
        <v>107</v>
      </c>
      <c r="D74" s="4"/>
      <c r="E74" s="4"/>
      <c r="F74" s="4"/>
      <c r="G74" s="4"/>
      <c r="H74" s="4"/>
      <c r="I74" s="32">
        <v>80</v>
      </c>
      <c r="J74" s="6"/>
    </row>
    <row r="75" spans="1:10" ht="49.5">
      <c r="A75" s="9"/>
      <c r="B75" s="4" t="s">
        <v>148</v>
      </c>
      <c r="C75" s="4" t="s">
        <v>162</v>
      </c>
      <c r="D75" s="4"/>
      <c r="E75" s="4"/>
      <c r="F75" s="4"/>
      <c r="G75" s="4"/>
      <c r="H75" s="4"/>
      <c r="I75" s="32">
        <v>30</v>
      </c>
      <c r="J75" s="6"/>
    </row>
    <row r="76" spans="1:10" ht="33">
      <c r="A76" s="9"/>
      <c r="B76" s="4" t="s">
        <v>163</v>
      </c>
      <c r="C76" s="4" t="s">
        <v>164</v>
      </c>
      <c r="D76" s="4"/>
      <c r="E76" s="4"/>
      <c r="F76" s="4"/>
      <c r="G76" s="4"/>
      <c r="H76" s="4"/>
      <c r="I76" s="32">
        <v>262</v>
      </c>
      <c r="J76" s="6"/>
    </row>
    <row r="77" spans="1:10" ht="33">
      <c r="A77" s="9"/>
      <c r="B77" s="4" t="s">
        <v>165</v>
      </c>
      <c r="C77" s="4" t="s">
        <v>166</v>
      </c>
      <c r="D77" s="4"/>
      <c r="E77" s="4"/>
      <c r="F77" s="4"/>
      <c r="G77" s="4"/>
      <c r="H77" s="4"/>
      <c r="I77" s="32">
        <v>60</v>
      </c>
      <c r="J77" s="6"/>
    </row>
    <row r="78" spans="1:11" ht="33">
      <c r="A78" s="9"/>
      <c r="B78" s="4" t="s">
        <v>167</v>
      </c>
      <c r="C78" s="4" t="s">
        <v>168</v>
      </c>
      <c r="D78" s="4"/>
      <c r="E78" s="4"/>
      <c r="F78" s="4"/>
      <c r="G78" s="4"/>
      <c r="H78" s="4"/>
      <c r="I78" s="32">
        <v>78</v>
      </c>
      <c r="J78" s="6">
        <v>7800000</v>
      </c>
      <c r="K78" s="28" t="s">
        <v>169</v>
      </c>
    </row>
    <row r="79" spans="1:10" ht="66">
      <c r="A79" s="9"/>
      <c r="B79" s="4" t="s">
        <v>170</v>
      </c>
      <c r="C79" s="4" t="s">
        <v>171</v>
      </c>
      <c r="D79" s="4"/>
      <c r="E79" s="4"/>
      <c r="F79" s="4"/>
      <c r="G79" s="4"/>
      <c r="H79" s="4"/>
      <c r="I79" s="32">
        <v>91</v>
      </c>
      <c r="J79" s="6"/>
    </row>
    <row r="80" spans="1:10" ht="49.5">
      <c r="A80" s="9"/>
      <c r="B80" s="4" t="s">
        <v>172</v>
      </c>
      <c r="C80" s="4" t="s">
        <v>173</v>
      </c>
      <c r="D80" s="4"/>
      <c r="E80" s="4"/>
      <c r="F80" s="4"/>
      <c r="G80" s="4"/>
      <c r="H80" s="4"/>
      <c r="I80" s="32">
        <v>67</v>
      </c>
      <c r="J80" s="6"/>
    </row>
    <row r="81" spans="1:10" ht="33">
      <c r="A81" s="9"/>
      <c r="B81" s="4" t="s">
        <v>38</v>
      </c>
      <c r="C81" s="4" t="s">
        <v>174</v>
      </c>
      <c r="D81" s="4"/>
      <c r="E81" s="4"/>
      <c r="F81" s="4"/>
      <c r="G81" s="4"/>
      <c r="H81" s="4"/>
      <c r="I81" s="32">
        <v>58</v>
      </c>
      <c r="J81" s="6">
        <v>5800000</v>
      </c>
    </row>
    <row r="82" spans="1:10" ht="49.5">
      <c r="A82" s="9"/>
      <c r="B82" s="4" t="s">
        <v>175</v>
      </c>
      <c r="C82" s="4" t="s">
        <v>176</v>
      </c>
      <c r="D82" s="4"/>
      <c r="E82" s="4"/>
      <c r="F82" s="4"/>
      <c r="G82" s="4"/>
      <c r="H82" s="4"/>
      <c r="I82" s="32">
        <v>1777</v>
      </c>
      <c r="J82" s="6"/>
    </row>
    <row r="83" spans="1:10" ht="49.5">
      <c r="A83" s="9"/>
      <c r="B83" s="4" t="s">
        <v>84</v>
      </c>
      <c r="C83" s="4" t="s">
        <v>177</v>
      </c>
      <c r="D83" s="4"/>
      <c r="E83" s="4"/>
      <c r="F83" s="4"/>
      <c r="G83" s="4"/>
      <c r="H83" s="4"/>
      <c r="I83" s="32">
        <v>97</v>
      </c>
      <c r="J83" s="6"/>
    </row>
    <row r="84" spans="1:10" ht="99">
      <c r="A84" s="9"/>
      <c r="B84" s="4" t="s">
        <v>178</v>
      </c>
      <c r="C84" s="4" t="s">
        <v>179</v>
      </c>
      <c r="D84" s="4"/>
      <c r="E84" s="4"/>
      <c r="F84" s="4"/>
      <c r="G84" s="4"/>
      <c r="H84" s="4"/>
      <c r="I84" s="32">
        <v>199</v>
      </c>
      <c r="J84" s="6"/>
    </row>
    <row r="85" spans="1:10" ht="49.5">
      <c r="A85" s="9"/>
      <c r="B85" s="4" t="s">
        <v>180</v>
      </c>
      <c r="C85" s="4" t="s">
        <v>181</v>
      </c>
      <c r="D85" s="4"/>
      <c r="E85" s="4"/>
      <c r="F85" s="4"/>
      <c r="G85" s="4"/>
      <c r="H85" s="4"/>
      <c r="I85" s="32">
        <v>88</v>
      </c>
      <c r="J85" s="6"/>
    </row>
    <row r="86" spans="1:10" ht="49.5">
      <c r="A86" s="9"/>
      <c r="B86" s="4" t="s">
        <v>182</v>
      </c>
      <c r="C86" s="4" t="s">
        <v>183</v>
      </c>
      <c r="D86" s="4"/>
      <c r="E86" s="4"/>
      <c r="F86" s="4"/>
      <c r="G86" s="4"/>
      <c r="H86" s="4"/>
      <c r="I86" s="32">
        <v>35</v>
      </c>
      <c r="J86" s="6"/>
    </row>
    <row r="87" spans="1:10" ht="49.5">
      <c r="A87" s="9"/>
      <c r="B87" s="4" t="s">
        <v>108</v>
      </c>
      <c r="C87" s="4" t="s">
        <v>184</v>
      </c>
      <c r="D87" s="4"/>
      <c r="E87" s="4"/>
      <c r="F87" s="4"/>
      <c r="G87" s="4"/>
      <c r="H87" s="4"/>
      <c r="I87" s="32">
        <v>8</v>
      </c>
      <c r="J87" s="6">
        <v>2520000</v>
      </c>
    </row>
    <row r="88" spans="1:10" ht="33">
      <c r="A88" s="9"/>
      <c r="B88" s="4" t="s">
        <v>185</v>
      </c>
      <c r="C88" s="4" t="s">
        <v>186</v>
      </c>
      <c r="D88" s="4"/>
      <c r="E88" s="4"/>
      <c r="F88" s="4"/>
      <c r="G88" s="4"/>
      <c r="H88" s="4"/>
      <c r="I88" s="32">
        <v>50</v>
      </c>
      <c r="J88" s="6"/>
    </row>
    <row r="89" spans="1:10" ht="33">
      <c r="A89" s="9"/>
      <c r="B89" s="4" t="s">
        <v>103</v>
      </c>
      <c r="C89" s="4" t="s">
        <v>187</v>
      </c>
      <c r="D89" s="4"/>
      <c r="E89" s="4"/>
      <c r="F89" s="4"/>
      <c r="G89" s="4"/>
      <c r="H89" s="4"/>
      <c r="I89" s="32">
        <v>37</v>
      </c>
      <c r="J89" s="6"/>
    </row>
    <row r="90" spans="1:10" ht="49.5">
      <c r="A90" s="9"/>
      <c r="B90" s="4" t="s">
        <v>188</v>
      </c>
      <c r="C90" s="4" t="s">
        <v>189</v>
      </c>
      <c r="D90" s="4"/>
      <c r="E90" s="4"/>
      <c r="F90" s="4"/>
      <c r="G90" s="4"/>
      <c r="H90" s="4"/>
      <c r="I90" s="32">
        <v>59</v>
      </c>
      <c r="J90" s="6"/>
    </row>
    <row r="91" spans="1:10" ht="33">
      <c r="A91" s="9"/>
      <c r="B91" s="4" t="s">
        <v>110</v>
      </c>
      <c r="C91" s="4" t="s">
        <v>190</v>
      </c>
      <c r="D91" s="4"/>
      <c r="E91" s="4"/>
      <c r="F91" s="4"/>
      <c r="G91" s="4"/>
      <c r="H91" s="4"/>
      <c r="I91" s="32">
        <v>74</v>
      </c>
      <c r="J91" s="6"/>
    </row>
    <row r="92" spans="1:10" ht="33">
      <c r="A92" s="9"/>
      <c r="B92" s="4" t="s">
        <v>110</v>
      </c>
      <c r="C92" s="4" t="s">
        <v>191</v>
      </c>
      <c r="D92" s="4"/>
      <c r="E92" s="4"/>
      <c r="F92" s="4"/>
      <c r="G92" s="4"/>
      <c r="H92" s="4"/>
      <c r="I92" s="32">
        <v>80</v>
      </c>
      <c r="J92" s="6"/>
    </row>
    <row r="93" spans="1:10" ht="16.5">
      <c r="A93" s="9"/>
      <c r="B93" s="4"/>
      <c r="C93" s="4"/>
      <c r="D93" s="4"/>
      <c r="E93" s="4"/>
      <c r="F93" s="4"/>
      <c r="G93" s="4"/>
      <c r="H93" s="4"/>
      <c r="I93" s="32"/>
      <c r="J93" s="6"/>
    </row>
    <row r="94" spans="1:10" ht="16.5">
      <c r="A94" s="9"/>
      <c r="B94" s="4"/>
      <c r="C94" s="4"/>
      <c r="D94" s="4"/>
      <c r="E94" s="4"/>
      <c r="F94" s="4"/>
      <c r="G94" s="4"/>
      <c r="H94" s="4"/>
      <c r="I94" s="32"/>
      <c r="J94" s="6"/>
    </row>
    <row r="95" spans="1:10" ht="16.5">
      <c r="A95" s="9"/>
      <c r="B95" s="4"/>
      <c r="C95" s="4"/>
      <c r="D95" s="4"/>
      <c r="E95" s="4"/>
      <c r="F95" s="4"/>
      <c r="G95" s="4"/>
      <c r="H95" s="4"/>
      <c r="I95" s="32"/>
      <c r="J95" s="6"/>
    </row>
    <row r="96" spans="1:10" ht="16.5">
      <c r="A96" s="9"/>
      <c r="B96" s="4"/>
      <c r="C96" s="4"/>
      <c r="D96" s="4"/>
      <c r="E96" s="4"/>
      <c r="F96" s="4"/>
      <c r="G96" s="4"/>
      <c r="H96" s="4"/>
      <c r="I96" s="32"/>
      <c r="J96" s="6"/>
    </row>
    <row r="97" spans="1:10" ht="16.5">
      <c r="A97" s="9"/>
      <c r="B97" s="4"/>
      <c r="C97" s="4"/>
      <c r="D97" s="4"/>
      <c r="E97" s="4"/>
      <c r="F97" s="4"/>
      <c r="G97" s="4"/>
      <c r="H97" s="4"/>
      <c r="I97" s="32"/>
      <c r="J97" s="6"/>
    </row>
    <row r="98" spans="1:10" ht="16.5">
      <c r="A98" s="9"/>
      <c r="B98" s="4"/>
      <c r="C98" s="4"/>
      <c r="D98" s="4"/>
      <c r="E98" s="4"/>
      <c r="F98" s="4"/>
      <c r="G98" s="4"/>
      <c r="H98" s="4"/>
      <c r="I98" s="32"/>
      <c r="J98" s="6"/>
    </row>
    <row r="99" spans="1:10" ht="16.5">
      <c r="A99" s="71" t="s">
        <v>4</v>
      </c>
      <c r="B99" s="72"/>
      <c r="C99" s="72"/>
      <c r="D99" s="8"/>
      <c r="E99" s="8"/>
      <c r="F99" s="8"/>
      <c r="G99" s="8">
        <f>SUM(G68:G98)</f>
        <v>0</v>
      </c>
      <c r="H99" s="8"/>
      <c r="I99" s="33">
        <f>SUM(I68:I98)</f>
        <v>3662</v>
      </c>
      <c r="J99" s="3">
        <f>SUM(J68:J98)</f>
        <v>18640000</v>
      </c>
    </row>
    <row r="100" spans="1:10" ht="16.5">
      <c r="A100" s="60" t="s">
        <v>23</v>
      </c>
      <c r="B100" s="61"/>
      <c r="C100" s="61"/>
      <c r="D100" s="61"/>
      <c r="E100" s="61"/>
      <c r="F100" s="61"/>
      <c r="G100" s="61"/>
      <c r="H100" s="61"/>
      <c r="I100" s="61"/>
      <c r="J100" s="62"/>
    </row>
    <row r="101" spans="1:10" ht="16.5">
      <c r="A101" s="9"/>
      <c r="B101" s="4"/>
      <c r="C101" s="4"/>
      <c r="D101" s="4"/>
      <c r="E101" s="4"/>
      <c r="F101" s="4"/>
      <c r="G101" s="4"/>
      <c r="H101" s="4"/>
      <c r="I101" s="32"/>
      <c r="J101" s="6"/>
    </row>
    <row r="102" spans="1:10" ht="18.75">
      <c r="A102" s="68" t="s">
        <v>40</v>
      </c>
      <c r="B102" s="68"/>
      <c r="C102" s="68"/>
      <c r="D102" s="25"/>
      <c r="E102" s="25"/>
      <c r="F102" s="25"/>
      <c r="G102" s="25"/>
      <c r="H102" s="25"/>
      <c r="I102" s="34"/>
      <c r="J102" s="26">
        <f>J99+J66+J33</f>
        <v>569965000</v>
      </c>
    </row>
    <row r="103" spans="1:10" ht="15.75">
      <c r="A103" s="69" t="s">
        <v>74</v>
      </c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5:10" ht="16.5">
      <c r="E104" s="70" t="s">
        <v>24</v>
      </c>
      <c r="F104" s="70"/>
      <c r="G104" s="70"/>
      <c r="H104" s="70"/>
      <c r="I104" s="70"/>
      <c r="J104" s="70"/>
    </row>
    <row r="108" ht="12.75">
      <c r="L108" s="10"/>
    </row>
  </sheetData>
  <sheetProtection/>
  <mergeCells count="15">
    <mergeCell ref="A102:C102"/>
    <mergeCell ref="A103:J103"/>
    <mergeCell ref="E104:J104"/>
    <mergeCell ref="A33:C33"/>
    <mergeCell ref="A34:J34"/>
    <mergeCell ref="A66:C66"/>
    <mergeCell ref="A67:J67"/>
    <mergeCell ref="A99:C99"/>
    <mergeCell ref="A100:J100"/>
    <mergeCell ref="A1:A2"/>
    <mergeCell ref="B1:B2"/>
    <mergeCell ref="C1:C2"/>
    <mergeCell ref="D1:I1"/>
    <mergeCell ref="J1:J2"/>
    <mergeCell ref="A3:J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Chuong</cp:lastModifiedBy>
  <cp:lastPrinted>2016-08-10T07:44:25Z</cp:lastPrinted>
  <dcterms:created xsi:type="dcterms:W3CDTF">2011-10-17T07:59:20Z</dcterms:created>
  <dcterms:modified xsi:type="dcterms:W3CDTF">2017-05-29T08:52:43Z</dcterms:modified>
  <cp:category/>
  <cp:version/>
  <cp:contentType/>
  <cp:contentStatus/>
</cp:coreProperties>
</file>